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4110\PRV 2014-2020\SRP - strategický realizační plán\SRP 2023\"/>
    </mc:Choice>
  </mc:AlternateContent>
  <xr:revisionPtr revIDLastSave="0" documentId="13_ncr:1_{A5111AE4-9F89-41B1-B2EB-F2C908042D28}" xr6:coauthVersionLast="47" xr6:coauthVersionMax="47" xr10:uidLastSave="{00000000-0000-0000-0000-000000000000}"/>
  <bookViews>
    <workbookView xWindow="-120" yWindow="-120" windowWidth="29040" windowHeight="15840" tabRatio="725" xr2:uid="{00000000-000D-0000-FFFF-FFFF00000000}"/>
  </bookViews>
  <sheets>
    <sheet name="Titulní strana" sheetId="1" r:id="rId1"/>
    <sheet name="Přehled čerpání" sheetId="3" r:id="rId2"/>
    <sheet name="Vyhodnocení výzev" sheetId="4" r:id="rId3"/>
    <sheet name="Plnění predikcí čerpání" sheetId="9" r:id="rId4"/>
    <sheet name="Plnění predikcí hodnot indik." sheetId="7" r:id="rId5"/>
    <sheet name="Plnění výkonnostního rámce" sheetId="11" r:id="rId6"/>
  </sheets>
  <externalReferences>
    <externalReference r:id="rId7"/>
  </externalReferences>
  <definedNames>
    <definedName name="_xlnm._FilterDatabase" localSheetId="4" hidden="1">'Plnění predikcí hodnot indik.'!$A$7:$H$324</definedName>
    <definedName name="_Ref363218695" localSheetId="2">'Vyhodnocení výzev'!#REF!</definedName>
    <definedName name="Fondy">[1]Číselníky!$F$1:$F$6</definedName>
    <definedName name="KR">[1]Číselníky!$C$1:$C$3</definedName>
    <definedName name="_xlnm.Print_Area" localSheetId="3">'Plnění predikcí čerpání'!#REF!</definedName>
    <definedName name="SAPBEXdnldView" hidden="1">"4J76A845V8VEXKTF9PNIU8BM2"</definedName>
    <definedName name="SAPBEXsysID" hidden="1">"BWP"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5" i="9" l="1"/>
  <c r="Y73" i="9"/>
  <c r="X75" i="9"/>
  <c r="X73" i="9"/>
  <c r="E64" i="9"/>
  <c r="E63" i="9"/>
  <c r="Y74" i="9" s="1"/>
  <c r="E62" i="9"/>
  <c r="E59" i="9"/>
  <c r="E56" i="9"/>
  <c r="E53" i="9"/>
  <c r="E50" i="9"/>
  <c r="E47" i="9"/>
  <c r="E44" i="9"/>
  <c r="D64" i="9"/>
  <c r="D63" i="9"/>
  <c r="X74" i="9" s="1"/>
  <c r="D62" i="9"/>
  <c r="D59" i="9"/>
  <c r="D56" i="9"/>
  <c r="D53" i="9"/>
  <c r="D50" i="9"/>
  <c r="D47" i="9"/>
  <c r="D44" i="9"/>
  <c r="E32" i="9"/>
  <c r="E31" i="9"/>
  <c r="Y72" i="9" s="1"/>
  <c r="E30" i="9"/>
  <c r="E27" i="9"/>
  <c r="E24" i="9"/>
  <c r="E21" i="9"/>
  <c r="E18" i="9"/>
  <c r="E15" i="9"/>
  <c r="E12" i="9"/>
  <c r="D32" i="9"/>
  <c r="D31" i="9"/>
  <c r="X72" i="9" s="1"/>
  <c r="D30" i="9"/>
  <c r="D27" i="9"/>
  <c r="D24" i="9"/>
  <c r="D21" i="9"/>
  <c r="D18" i="9"/>
  <c r="D15" i="9"/>
  <c r="D12" i="9"/>
  <c r="E65" i="9" l="1"/>
  <c r="D33" i="9"/>
  <c r="D65" i="9"/>
  <c r="E33" i="9"/>
  <c r="F90" i="9" l="1"/>
  <c r="F91" i="9" l="1"/>
  <c r="E13" i="11" l="1"/>
  <c r="I30" i="11" l="1"/>
  <c r="I31" i="11"/>
  <c r="I32" i="11"/>
  <c r="I33" i="11"/>
  <c r="I34" i="11"/>
  <c r="I35" i="11"/>
  <c r="I36" i="11"/>
  <c r="I37" i="11"/>
  <c r="I38" i="11"/>
  <c r="I39" i="11"/>
  <c r="E23" i="11"/>
  <c r="E22" i="11"/>
  <c r="E21" i="11"/>
  <c r="E20" i="11"/>
  <c r="E19" i="11"/>
  <c r="E18" i="11"/>
  <c r="E17" i="11"/>
  <c r="E16" i="11"/>
  <c r="E15" i="11"/>
  <c r="E14" i="11"/>
  <c r="E12" i="11"/>
  <c r="E11" i="11"/>
  <c r="E10" i="11"/>
  <c r="I29" i="11" l="1"/>
  <c r="I28" i="11"/>
  <c r="I27" i="11"/>
  <c r="H9" i="7" l="1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8" i="7"/>
  <c r="C7" i="3" l="1"/>
  <c r="C6" i="3"/>
  <c r="C5" i="3"/>
  <c r="C4" i="3"/>
</calcChain>
</file>

<file path=xl/sharedStrings.xml><?xml version="1.0" encoding="utf-8"?>
<sst xmlns="http://schemas.openxmlformats.org/spreadsheetml/2006/main" count="1610" uniqueCount="445">
  <si>
    <t>Program</t>
  </si>
  <si>
    <t>Základní informace</t>
  </si>
  <si>
    <t>Data platná k:</t>
  </si>
  <si>
    <t>Číslo výzvy</t>
  </si>
  <si>
    <t>Název výzvy</t>
  </si>
  <si>
    <t>Stav výzvy</t>
  </si>
  <si>
    <t>Poznámky k plnění:</t>
  </si>
  <si>
    <t>Priorita Unie</t>
  </si>
  <si>
    <t>Fond</t>
  </si>
  <si>
    <t>Odůvodnění odchylek</t>
  </si>
  <si>
    <t>EZFRV</t>
  </si>
  <si>
    <t xml:space="preserve">Finanční prostředky vyúčtované v žádostech o platbu </t>
  </si>
  <si>
    <t>Finanční prostředky v právních aktech o poskytnutí / převodu podpory</t>
  </si>
  <si>
    <t xml:space="preserve"> </t>
  </si>
  <si>
    <t>Výčet ukazatelů, které jsou součástí výkonnostního rámce dané priority Unie dle programového dokumentu</t>
  </si>
  <si>
    <t>Kód ukazatele</t>
  </si>
  <si>
    <t>Název ukazatele</t>
  </si>
  <si>
    <t>09.2</t>
  </si>
  <si>
    <t>Počet zemědělských podniků s podporou do restrukturalizace nebo modernizace a do rozvoje podnikatelské činnosti/investice pro mladé zemědělce</t>
  </si>
  <si>
    <t>09.3</t>
  </si>
  <si>
    <t>Počet podpořených operací (O.3)</t>
  </si>
  <si>
    <t>09.4</t>
  </si>
  <si>
    <t>Zemědělská půda pod závazkem obhospodařování přispívající k obnově, zachování a zlepšení ekosystémů souvisejících se zemědělstvím (M.P4)</t>
  </si>
  <si>
    <t>09.5</t>
  </si>
  <si>
    <t>Zemědělská a lesní půda pod závazkem obhospodařování podporujícím přechod na nízkouhlíkovou ekonomiku v odvětvích zemědělství, potravinářství a lesnictví, která je odolná vůči klimatu (M.P5)</t>
  </si>
  <si>
    <t>09.6</t>
  </si>
  <si>
    <t>Populace na území pokrytém MAS (O.18)</t>
  </si>
  <si>
    <t>Počet projektů v rámci investic do nezemědělských činností</t>
  </si>
  <si>
    <t>Výchozí hodnota</t>
  </si>
  <si>
    <t>09 Program rozvoje venkova</t>
  </si>
  <si>
    <t>Rok n:</t>
  </si>
  <si>
    <t>Verze dokumentu</t>
  </si>
  <si>
    <t>Predikce / Stav / Procento plnění (%)</t>
  </si>
  <si>
    <t>Predikce</t>
  </si>
  <si>
    <t>Stav</t>
  </si>
  <si>
    <t>Procento plnění (%)</t>
  </si>
  <si>
    <t>7 (TP)</t>
  </si>
  <si>
    <t>Tabulka obsahuje údaje kumulativně za příspěvek Unie a v měně EUR. Absolutní částky jsou vykazovány v milionech.</t>
  </si>
  <si>
    <t>Název indikátoru</t>
  </si>
  <si>
    <t>Měrná jednotka indikátoru</t>
  </si>
  <si>
    <t>Číslo operace</t>
  </si>
  <si>
    <t>Cílová hodnota</t>
  </si>
  <si>
    <t>Celkové veřejné výdaje (EUR)</t>
  </si>
  <si>
    <t>Indikátor</t>
  </si>
  <si>
    <t>09.1.77.1.1.1</t>
  </si>
  <si>
    <t>09.1.77.1.2.1</t>
  </si>
  <si>
    <t>09.1.79.1.1.1</t>
  </si>
  <si>
    <t>09.2.80.1.1.1</t>
  </si>
  <si>
    <t>09.2.80.1.2.1</t>
  </si>
  <si>
    <t>09.2.81.6.1.1</t>
  </si>
  <si>
    <t>09.2.81a.4.3.2</t>
  </si>
  <si>
    <t>09.2.81a.8.6.2</t>
  </si>
  <si>
    <t>09.3.82.1.1.1</t>
  </si>
  <si>
    <t>09.3.82.1.2.1</t>
  </si>
  <si>
    <t>09.4.84.1.1.1</t>
  </si>
  <si>
    <t>09.4.84.1.2.1</t>
  </si>
  <si>
    <t>09.4.85.1.1.1</t>
  </si>
  <si>
    <t>09.4.85.1.2.1</t>
  </si>
  <si>
    <t>09.4.86.1.1.1</t>
  </si>
  <si>
    <t>09.4.86.1.2.1</t>
  </si>
  <si>
    <t>09.6.92.6.4.1</t>
  </si>
  <si>
    <t>09.6.92.6.4.2</t>
  </si>
  <si>
    <t>Komentář ŘO:</t>
  </si>
  <si>
    <t>Komentář ŘO k plnění výkonnostního rámce:</t>
  </si>
  <si>
    <t>1.1.1 Vzdělávací akce</t>
  </si>
  <si>
    <t>ve vyhlášených výzvách</t>
  </si>
  <si>
    <t>v zaregistrovaných žádostech o podporu</t>
  </si>
  <si>
    <t>v právních aktech</t>
  </si>
  <si>
    <t>vyúčtované v žádostech o platbu</t>
  </si>
  <si>
    <t>Finanční prostředky:</t>
  </si>
  <si>
    <t>Jméno a příjmení:</t>
  </si>
  <si>
    <t>právní akty - predikce</t>
  </si>
  <si>
    <t>právní akty - skutečnost</t>
  </si>
  <si>
    <t>vyúčtované ŽoP - predikce</t>
  </si>
  <si>
    <t>vyúčtované ŽoP - skutečnost</t>
  </si>
  <si>
    <t>Cíl pro 2023</t>
  </si>
  <si>
    <t>Aktuální stav</t>
  </si>
  <si>
    <t>4Q 2017</t>
  </si>
  <si>
    <t>8 (PUZČ)</t>
  </si>
  <si>
    <t>Další informace, které chce ŘO uvést a informovat členy MV:</t>
  </si>
  <si>
    <t>E-mail:</t>
  </si>
  <si>
    <r>
      <t>Sledované období od</t>
    </r>
    <r>
      <rPr>
        <sz val="9"/>
        <color theme="1"/>
        <rFont val="Arial"/>
        <family val="2"/>
        <charset val="238"/>
      </rPr>
      <t>:</t>
    </r>
  </si>
  <si>
    <r>
      <t>Sledované období do</t>
    </r>
    <r>
      <rPr>
        <sz val="9"/>
        <color theme="1"/>
        <rFont val="Arial"/>
        <family val="2"/>
        <charset val="238"/>
      </rPr>
      <t>:</t>
    </r>
  </si>
  <si>
    <r>
      <t>Kontaktní údaje ve věci zprávy</t>
    </r>
    <r>
      <rPr>
        <sz val="9"/>
        <color theme="1"/>
        <rFont val="Arial"/>
        <family val="2"/>
        <charset val="238"/>
      </rPr>
      <t>:</t>
    </r>
  </si>
  <si>
    <t>Přehled čerpání finančních prostředků programu</t>
  </si>
  <si>
    <t>Datum generování:</t>
  </si>
  <si>
    <t>Zdroj dat:</t>
  </si>
  <si>
    <t>MS2014+, ŘO PRV a IS SZIF.</t>
  </si>
  <si>
    <t>celková koncepce tohoto dokumentu vychází ze sestav v MS2014+ s drobnými úpravami tak, aby výsledný dokument byl pro PRV lépe využitelný</t>
  </si>
  <si>
    <t>Stav výzvy vůči plánu harmonogramu výzev v SRP</t>
  </si>
  <si>
    <t>Odůvodnění stavu výzvy vůči plánu harmonogramu výzev v SRP</t>
  </si>
  <si>
    <t>09.4.86.8.4.1</t>
  </si>
  <si>
    <t>09.4.86.8.5.3</t>
  </si>
  <si>
    <t>09.4.86.8.5.2</t>
  </si>
  <si>
    <t>09.4.85.8.4.2</t>
  </si>
  <si>
    <t>09.4.86.8.4.2</t>
  </si>
  <si>
    <t>09.1.77.16.4.1</t>
  </si>
  <si>
    <t>09.3.82.16.4.1</t>
  </si>
  <si>
    <t>09.1.78.16.4.1</t>
  </si>
  <si>
    <t>09.1.77.16.2.1</t>
  </si>
  <si>
    <t>09.1.78.16.2.1</t>
  </si>
  <si>
    <t>09.2.80.16.2.1</t>
  </si>
  <si>
    <t>09.2.81.1.2.1</t>
  </si>
  <si>
    <t>09.5.91.1.2.1</t>
  </si>
  <si>
    <t>09.2.81a.1.2.1</t>
  </si>
  <si>
    <t>09.2.81a.1.1.1</t>
  </si>
  <si>
    <t>09.5.91.1.1.1</t>
  </si>
  <si>
    <t>09.2.81.1.1.1</t>
  </si>
  <si>
    <t>1Q 2018</t>
  </si>
  <si>
    <t>2Q 2018</t>
  </si>
  <si>
    <t>92501</t>
  </si>
  <si>
    <t>Celkové veřejné výdaje</t>
  </si>
  <si>
    <t>EUR</t>
  </si>
  <si>
    <t>93104</t>
  </si>
  <si>
    <t>počet zemědělských podniků zapojených do spolupráce KDŘ (O.9)</t>
  </si>
  <si>
    <t>Podniky</t>
  </si>
  <si>
    <t>92401</t>
  </si>
  <si>
    <t>Počet příjemců, kterým bylo poskytnuto poradenství</t>
  </si>
  <si>
    <t>příjemce poradenské sklužby</t>
  </si>
  <si>
    <t>09.1.77.2.1.1</t>
  </si>
  <si>
    <t>93101</t>
  </si>
  <si>
    <t>Počet podpořených skupim v rámci EIP  (O.16)</t>
  </si>
  <si>
    <t>Skupiny</t>
  </si>
  <si>
    <t>09.1.78.16.1.1</t>
  </si>
  <si>
    <t>93110</t>
  </si>
  <si>
    <t>Celkový počet operací spolupráce (T2)</t>
  </si>
  <si>
    <t>Operace</t>
  </si>
  <si>
    <t>93102</t>
  </si>
  <si>
    <t>Počet podpořených kooperačních činností (jiných než EIP) (O.17)</t>
  </si>
  <si>
    <t>činnosti spolupráce</t>
  </si>
  <si>
    <t>09.1.78.16.2.2</t>
  </si>
  <si>
    <t>09.1.78.16.3.1</t>
  </si>
  <si>
    <t>09.1.78.16.6.1</t>
  </si>
  <si>
    <t>92030</t>
  </si>
  <si>
    <t>T3 Celkový počet vyškolených účastníků podle čl.14 nařízení EU č. 1305/2013</t>
  </si>
  <si>
    <t>Participants</t>
  </si>
  <si>
    <t>92301</t>
  </si>
  <si>
    <t>Počet účastníků vzdělávání (O.12)</t>
  </si>
  <si>
    <t>Osoby</t>
  </si>
  <si>
    <t>09.2.80.16.1.1</t>
  </si>
  <si>
    <t>92500</t>
  </si>
  <si>
    <t>Celkové investice</t>
  </si>
  <si>
    <t>93103</t>
  </si>
  <si>
    <t>počet podniků podpořených v rámci investic při vývoji nových produktů, postupů a technologií</t>
  </si>
  <si>
    <t>09.2.80.16.3.1</t>
  </si>
  <si>
    <t>09.2.80.2.1.1</t>
  </si>
  <si>
    <t>09.2.80.4.1.1</t>
  </si>
  <si>
    <t>92701</t>
  </si>
  <si>
    <t>Počet podpořených inovativních projektů</t>
  </si>
  <si>
    <t>Projekty</t>
  </si>
  <si>
    <t>93701</t>
  </si>
  <si>
    <t>Počet podpořených zemědělských podniků/příjemců (O.4)</t>
  </si>
  <si>
    <t>94000</t>
  </si>
  <si>
    <t>Počet zemědělských podniků  s investiční podporou ( bez vícenásobného započítání)</t>
  </si>
  <si>
    <t>94901</t>
  </si>
  <si>
    <t>Počet projektů v podpořených podnicích, které zajišťují dobré životní podmínky zvířat</t>
  </si>
  <si>
    <t>09.2.80.4.3.1</t>
  </si>
  <si>
    <t>92702</t>
  </si>
  <si>
    <t>akce/operace</t>
  </si>
  <si>
    <t>94100</t>
  </si>
  <si>
    <t>Celková výměra realizovaných plošných opatření (ha)</t>
  </si>
  <si>
    <t>ha</t>
  </si>
  <si>
    <t>94101</t>
  </si>
  <si>
    <t>Celková výměra realizovaných protierozních opatření (ha)</t>
  </si>
  <si>
    <t>94102</t>
  </si>
  <si>
    <t>Celková výměra realizovaných vodohospodářských opatření (ha)</t>
  </si>
  <si>
    <t>94103</t>
  </si>
  <si>
    <t>Celková výměra realizovaných ekologických opatření (ha)</t>
  </si>
  <si>
    <t>94301</t>
  </si>
  <si>
    <t>Celková délka cest zajišťující zpřístupnění pozemků, zvýšení prostupnosti krajiny a její diverzifikaci (km)</t>
  </si>
  <si>
    <t>km</t>
  </si>
  <si>
    <t>93901</t>
  </si>
  <si>
    <t xml:space="preserve">Počet subjektů s podporou pro lesnickou infrastrukturu </t>
  </si>
  <si>
    <t>Subjekty</t>
  </si>
  <si>
    <t>94302</t>
  </si>
  <si>
    <t>Celková délka lesních cest (km)</t>
  </si>
  <si>
    <t>09.2.81a.8.6.1</t>
  </si>
  <si>
    <t>93902</t>
  </si>
  <si>
    <t xml:space="preserve">Počet subjektů s podporou na investice do lesnické techniky a technologií </t>
  </si>
  <si>
    <t>93903</t>
  </si>
  <si>
    <t>Počet subjektů s podporou na investice do lesnických technologií pro zpracování/marketing lesnických produktů</t>
  </si>
  <si>
    <t>09.3.82.14.1.1</t>
  </si>
  <si>
    <t>09.3.82.14.1.2</t>
  </si>
  <si>
    <t>09.3.82.14.1.3</t>
  </si>
  <si>
    <t>09.3.82.14.1.4</t>
  </si>
  <si>
    <t>09.3.82.14.1.5</t>
  </si>
  <si>
    <t>09.3.82.16.2.2</t>
  </si>
  <si>
    <t>09.3.82.4.2.1</t>
  </si>
  <si>
    <t>92502</t>
  </si>
  <si>
    <t>Celkové veřejné výdaje na podporu zavedení inovací (O.1)</t>
  </si>
  <si>
    <t>93702</t>
  </si>
  <si>
    <t>Počet podpořených operací  (O.3)</t>
  </si>
  <si>
    <t>93802</t>
  </si>
  <si>
    <t>Počet zemědělských podniků, které nově zpracovávají vlastní produkty</t>
  </si>
  <si>
    <t>09.4.84.10.0.0</t>
  </si>
  <si>
    <t>46510</t>
  </si>
  <si>
    <t>Plocha stanovišť, které jsou podporovány s cílem obnovit, zachovat a zvýšit biologickou rozmanitost</t>
  </si>
  <si>
    <t>09.4.84.10.1.1</t>
  </si>
  <si>
    <t>93001</t>
  </si>
  <si>
    <t>Celková podporovaná plocha (O.5)</t>
  </si>
  <si>
    <t>09.4.84.10.1.2</t>
  </si>
  <si>
    <t>09.4.84.10.1.3</t>
  </si>
  <si>
    <t>09.4.84.10.1.4</t>
  </si>
  <si>
    <t>09.4.84.10.1.6</t>
  </si>
  <si>
    <t>09.4.84.10.1.7</t>
  </si>
  <si>
    <t>09.4.84.11.0.0</t>
  </si>
  <si>
    <t>09.4.84.11.1.1</t>
  </si>
  <si>
    <t>09.4.84.11.2.1</t>
  </si>
  <si>
    <t>09.4.84.12.0.0</t>
  </si>
  <si>
    <t>09.4.84.12.1.1</t>
  </si>
  <si>
    <t>09.4.84.13.0.0</t>
  </si>
  <si>
    <t>09.4.84.13.1.1</t>
  </si>
  <si>
    <t>09.4.84.13.2.1</t>
  </si>
  <si>
    <t>09.4.84.13.3.1</t>
  </si>
  <si>
    <t>09.4.84.15.0.0</t>
  </si>
  <si>
    <t>09.4.84.15.1.1</t>
  </si>
  <si>
    <t>09.4.84.15.2.1</t>
  </si>
  <si>
    <t>09.4.84.2.1.1</t>
  </si>
  <si>
    <t>09.4.85.11.0.0</t>
  </si>
  <si>
    <t>09.4.85.11.1.1</t>
  </si>
  <si>
    <t>09.4.85.11.2.1</t>
  </si>
  <si>
    <t>09.4.85.2.1.1</t>
  </si>
  <si>
    <t>09.4.86.10.0.0</t>
  </si>
  <si>
    <t>09.4.86.10.1.5</t>
  </si>
  <si>
    <t>09.4.86.10.1.8</t>
  </si>
  <si>
    <t>09.4.86.11.0.0</t>
  </si>
  <si>
    <t>46520</t>
  </si>
  <si>
    <t>Plocha stanovišť s podporou hospodaření přispívající k předcházení erozi půdy</t>
  </si>
  <si>
    <t>09.4.86.11.1.1</t>
  </si>
  <si>
    <t>09.4.86.11.2.1</t>
  </si>
  <si>
    <t>09.4.86.2.1.1</t>
  </si>
  <si>
    <t>09.4.86.8.3.1</t>
  </si>
  <si>
    <t>09.4.86.8.5.1</t>
  </si>
  <si>
    <t>09.5.89.16.6.1</t>
  </si>
  <si>
    <t>09.5.89.6.4.3</t>
  </si>
  <si>
    <t>94510</t>
  </si>
  <si>
    <t>T16 Celkové investice do výroby energie z obnovitelných zdrojů</t>
  </si>
  <si>
    <t>09.5.91.8.0.0</t>
  </si>
  <si>
    <t>09.5.91.8.1.1</t>
  </si>
  <si>
    <t>09.6.93.19.2.1</t>
  </si>
  <si>
    <t>93501</t>
  </si>
  <si>
    <t>Obyvatelé</t>
  </si>
  <si>
    <t>93505</t>
  </si>
  <si>
    <t>Počet vybraných MAS (O.19)</t>
  </si>
  <si>
    <t>MAS</t>
  </si>
  <si>
    <t>94800</t>
  </si>
  <si>
    <t>Pracovní místa vytvořená v rámci podpořených projektů (Leader)</t>
  </si>
  <si>
    <t>FTE</t>
  </si>
  <si>
    <t>09.6.93.19.3.1</t>
  </si>
  <si>
    <t>60000</t>
  </si>
  <si>
    <t>80103</t>
  </si>
  <si>
    <t>80110</t>
  </si>
  <si>
    <t>80120</t>
  </si>
  <si>
    <t>80500</t>
  </si>
  <si>
    <t>80600</t>
  </si>
  <si>
    <t>80701</t>
  </si>
  <si>
    <t>80810</t>
  </si>
  <si>
    <t>82000</t>
  </si>
  <si>
    <t>82200</t>
  </si>
  <si>
    <t>82300</t>
  </si>
  <si>
    <t>82500</t>
  </si>
  <si>
    <t>82510</t>
  </si>
  <si>
    <t>92010</t>
  </si>
  <si>
    <t>92020</t>
  </si>
  <si>
    <t>92302</t>
  </si>
  <si>
    <t>92303</t>
  </si>
  <si>
    <t>92510</t>
  </si>
  <si>
    <t>92512</t>
  </si>
  <si>
    <t>92514</t>
  </si>
  <si>
    <t>92515</t>
  </si>
  <si>
    <t>92535</t>
  </si>
  <si>
    <t>93106</t>
  </si>
  <si>
    <t>93201</t>
  </si>
  <si>
    <t>93202</t>
  </si>
  <si>
    <t>93203</t>
  </si>
  <si>
    <t>93510</t>
  </si>
  <si>
    <t>93710</t>
  </si>
  <si>
    <t>93720</t>
  </si>
  <si>
    <t>93800</t>
  </si>
  <si>
    <t>93801</t>
  </si>
  <si>
    <t>94201</t>
  </si>
  <si>
    <t>94202</t>
  </si>
  <si>
    <t>94310</t>
  </si>
  <si>
    <t>94410</t>
  </si>
  <si>
    <t>94411</t>
  </si>
  <si>
    <t>94412</t>
  </si>
  <si>
    <t>94413</t>
  </si>
  <si>
    <t>94414</t>
  </si>
  <si>
    <t>94415</t>
  </si>
  <si>
    <t>94700</t>
  </si>
  <si>
    <t>Nástroje</t>
  </si>
  <si>
    <t>%</t>
  </si>
  <si>
    <t>Dokumenty</t>
  </si>
  <si>
    <t>Jednání</t>
  </si>
  <si>
    <t>verze</t>
  </si>
  <si>
    <t>Aktivity</t>
  </si>
  <si>
    <t>Kč</t>
  </si>
  <si>
    <t>Inventární čísla</t>
  </si>
  <si>
    <t>Partnerství</t>
  </si>
  <si>
    <t>výměna informací</t>
  </si>
  <si>
    <t>bm/ha</t>
  </si>
  <si>
    <t>09.7.125.20.1.1</t>
  </si>
  <si>
    <t>09.7.125.20.2.1</t>
  </si>
  <si>
    <t>09.1.77.16.1.1</t>
  </si>
  <si>
    <t>09.1.77.16.2.2</t>
  </si>
  <si>
    <t>09.1.77.16.3.1</t>
  </si>
  <si>
    <t>09.1.77.16.6.1</t>
  </si>
  <si>
    <t>Plnění cílové hodnoty v %</t>
  </si>
  <si>
    <t>Celkový počet účastníků</t>
  </si>
  <si>
    <t>Počet vytvořených komunikačních nástrojů (20.1)</t>
  </si>
  <si>
    <t>Míra znalosti podpořených projektů u cílových skupin</t>
  </si>
  <si>
    <t>Míra informovanosti o fondech u cílových skupin</t>
  </si>
  <si>
    <t>Počet napsaných a zveřejněných analytických a strategických dokumentů (vč. evaluačních)</t>
  </si>
  <si>
    <t>Počet jednání orgánů, pracovních či poradních skupin</t>
  </si>
  <si>
    <t xml:space="preserve">Počet revizí programového dokumentu </t>
  </si>
  <si>
    <t>Míra čerpání prostředků programu (%) (20.1)</t>
  </si>
  <si>
    <t>Počet uskutečněných školení, seminářů, workshopů a konferencí</t>
  </si>
  <si>
    <t>Nákup materiálu, zboží a služeb potřebných k zajištění implementace programu</t>
  </si>
  <si>
    <t>Počet nově pořízeného vybavení</t>
  </si>
  <si>
    <t>Počet pracovních míst financovaných z programu</t>
  </si>
  <si>
    <t>Míra stabilizace zaměstnanců implementační struktury</t>
  </si>
  <si>
    <t>Podíl podniků, u kterých došlo ke zvýšení výkonů</t>
  </si>
  <si>
    <t>Podíl podniků, u kterých došlo ke zvýšení hrubé přidané hodnoty (HPH)</t>
  </si>
  <si>
    <t>Počet účastníků, kteří se v rámci období 2014 - 2020 účastnili min. dvou akcí</t>
  </si>
  <si>
    <t>Počet účastníků absolvujících akce se zaměřením na zavádění a předávání inovací</t>
  </si>
  <si>
    <t>Podíl výdajů podle článků 14, 15 a 35 nařízení (EU) č. 1305/2013 v poměru k celkovým výdajům na program rozvoje venkova (prioritní oblast 1 A)</t>
  </si>
  <si>
    <t>Podíl celkových veřejných výdajů na operaci k celkovému rozpočtu</t>
  </si>
  <si>
    <t>Podíl výdajů podle čl. 14 nařízení (EU) č.1305/2013 v poměru k celkovým výdajům na PRV</t>
  </si>
  <si>
    <t>Podíl výdajů podle čl. 15 nařízení (EU) č.1305/2013 v poměru k celkovým výdajům na PRV</t>
  </si>
  <si>
    <t>Podíl výdajů podle čl. 35 nařízení (EU) č.1305/2013 v poměru k celkovým výdajům na PRV</t>
  </si>
  <si>
    <t>Počet EIP brokerů</t>
  </si>
  <si>
    <t>O.25 Počet vytvořených komunikačních nástrojů CSV</t>
  </si>
  <si>
    <t>O.26 Počet činností Evropské sítě pro rozvoj venkova, jichž se účastnila CSV</t>
  </si>
  <si>
    <t>Podíl venkovské populace pokryté strategiemi místního rozvoje (R22/T21)</t>
  </si>
  <si>
    <t>Podíl zemědělských podniků s podporou z PRV na investice do restrukturalizace nebo modernizace (R1/T4)</t>
  </si>
  <si>
    <t>Podíl zemědělských podniků s podporou z PRV do investic na založení nebo rozvoj nezemědělských činností vůči všem zemědělským podnikům</t>
  </si>
  <si>
    <t>Standardní produkce (EUR)</t>
  </si>
  <si>
    <t>Změna hodnoty zemědělské produkce v přepočtu na plný ekvivalent pracovní síly (RPJ) u podpořených vůči nepodpořeným podnikům</t>
  </si>
  <si>
    <t>Podíl zemědělských podniků s podporou z programu rozvoje venkova na plán rozvoje podnikatelské činnosti/ investice pro mladé zemědělce (R3/T5 )</t>
  </si>
  <si>
    <t>Podíl zemědělských podniků pobírajících podporu na účast na místních trzích nebo v krátkých dodavatelských řetězcích k celkovému počtu zemědělských podniků (R4/T6)</t>
  </si>
  <si>
    <t>Zlepšení struktury lesních cest (navýšení hustoty)</t>
  </si>
  <si>
    <t>Podíl lesní půdy nebo jiných zalesněných ploch pod závazkem obhospodařování podporujícím biologickou rozmanitost (prioritní oblast 4A) (R6) (T8)</t>
  </si>
  <si>
    <t>Podíl zemědělské půdy pod závazkem obhospodařování podporujícím biologickou rozmanitost (prioritní oblast 4 A) (R7) (T9)</t>
  </si>
  <si>
    <t>Podíl zemědělské půdy pod závazkem obhospodařování podporujícím zlepšení hospodaření s vodou (prioritní oblast 4B) (R8) (T10)</t>
  </si>
  <si>
    <t>Podíl zemědělské půdy pod závazkem obhospodařování podporujícím zlepšení hospodaření s půdou a/nebo předcházení erozi půdy (prioritní oblast 4C) (R10) (T12)</t>
  </si>
  <si>
    <t>Podíl lesní půdy pod závazkem obhospodařování porporujícím zlepšení hospodaření s půdou a/nebo předcházení erozi půdy (prioritní oblast 4C) (R11) (T13)</t>
  </si>
  <si>
    <t>Podíl zemědělské a lesní půdy pod závazkem obhospodařování přispívajícím k pohlcování a ukládání uhlíku (prioritní oblast 5E) (R20) (T19)</t>
  </si>
  <si>
    <t>Pracovní místa vytvořená v rámci projektů (R21/T20)</t>
  </si>
  <si>
    <t>Číslo priority Unie</t>
  </si>
  <si>
    <t>4Q 2018</t>
  </si>
  <si>
    <t>3Q 2018</t>
  </si>
  <si>
    <t>1Q 2019</t>
  </si>
  <si>
    <t>limit n+3 2018 (20 % alokace)</t>
  </si>
  <si>
    <t>limit n+3 2019 (42 % alokace)</t>
  </si>
  <si>
    <t>limit n+3 2020 (57 % alokace)</t>
  </si>
  <si>
    <t>Počet podpořených žádostí v rámci plateb zajišťující dobré životní podmínky zvířat</t>
  </si>
  <si>
    <t>Celková alokace programu na období 2014-2020 (vč. výkonnostní rezervy)</t>
  </si>
  <si>
    <t>1.2.1 Informační akce</t>
  </si>
  <si>
    <t>alokace EU podíl</t>
  </si>
  <si>
    <t>mil. EUR</t>
  </si>
  <si>
    <t>2Q 2019</t>
  </si>
  <si>
    <t>3Q 2019</t>
  </si>
  <si>
    <t>4Q 2019</t>
  </si>
  <si>
    <t>1Q 2020</t>
  </si>
  <si>
    <t>NI</t>
  </si>
  <si>
    <t>Počet tematických a analytických výměn s podporou CSV</t>
  </si>
  <si>
    <t>Roční plnění výkonnostního rámce</t>
  </si>
  <si>
    <t>% plnění cíle</t>
  </si>
  <si>
    <t>Aktuální stav v % z cílového stavu</t>
  </si>
  <si>
    <t>Uzavřená</t>
  </si>
  <si>
    <t>Číslo opatření EZFRV</t>
  </si>
  <si>
    <t>Číslo operace EZFRV</t>
  </si>
  <si>
    <t>podzimní kolo</t>
  </si>
  <si>
    <t>09.1 - 09.5</t>
  </si>
  <si>
    <t>Pozn.</t>
  </si>
  <si>
    <t>VI.</t>
  </si>
  <si>
    <t>IX.</t>
  </si>
  <si>
    <t>2Q 2020</t>
  </si>
  <si>
    <t>3Q 2020</t>
  </si>
  <si>
    <t>NA</t>
  </si>
  <si>
    <t>PU 2 - Podpoř. zem. podniky</t>
  </si>
  <si>
    <t>PU 3 - Počet podpoř. operací</t>
  </si>
  <si>
    <t>PU 4 - Zem. půda pod závazkem</t>
  </si>
  <si>
    <t>PU 5 - Zem. a les. půda pod závazkem</t>
  </si>
  <si>
    <t>PU 5 - Počet podpoř. operací</t>
  </si>
  <si>
    <t>PU 6 - Celk. veř. výdaje (EUR)</t>
  </si>
  <si>
    <t>PU 3 - Celk. veř. výdaje (EUR)</t>
  </si>
  <si>
    <t>PU 4 - Celk. veř. výdaje (EUR)</t>
  </si>
  <si>
    <t>PU 2 - Celk. veř. výdaje (EUR)</t>
  </si>
  <si>
    <t>PU 6 - Populace MAS</t>
  </si>
  <si>
    <t>PU 6 - Počet projektů diverzifikace</t>
  </si>
  <si>
    <t>4Q 2020</t>
  </si>
  <si>
    <t>1Q 2021</t>
  </si>
  <si>
    <t>2Q 2021</t>
  </si>
  <si>
    <t>3Q 2021</t>
  </si>
  <si>
    <t>Roční plnění indikátorů PRV</t>
  </si>
  <si>
    <t>PU 3 - DŽPZ</t>
  </si>
  <si>
    <t>Výzva vyhlášená mimo harmonogramu výzev v SRP</t>
  </si>
  <si>
    <t>Reálně vyhlášeno dle hmg.</t>
  </si>
  <si>
    <t>Cíl pro 2025</t>
  </si>
  <si>
    <t>PU 5 - Celk. veř. výdaje (EUR)</t>
  </si>
  <si>
    <t>draft</t>
  </si>
  <si>
    <t>N-1: 2021; N: 2022; N+1: 2023; N+2: 2024; N+3: 2025</t>
  </si>
  <si>
    <t>Otevřená</t>
  </si>
  <si>
    <t>4Q 2021</t>
  </si>
  <si>
    <t>1Q 2022</t>
  </si>
  <si>
    <t>2Q 2022</t>
  </si>
  <si>
    <t>3Q 2022</t>
  </si>
  <si>
    <t>180</t>
  </si>
  <si>
    <t xml:space="preserve"> NA </t>
  </si>
  <si>
    <t>Počet podniků účastnících se podpořených režimů (krátké dodavatelské řetězce) (O.9)</t>
  </si>
  <si>
    <t>vč. prostředků Top-Up</t>
  </si>
  <si>
    <t>11. modifikace</t>
  </si>
  <si>
    <t>kumulativně, příspěvek Unie, měna CZK, stav k 30. 9. 2023</t>
  </si>
  <si>
    <t>Uvádíme naplnění hodnot indikátorů k 30. 9. 2023 z čtvrtletní zprávy ČZ_PRV_2023_09_30</t>
  </si>
  <si>
    <t>Dosažená hodnota (k 30. 9. 2023)</t>
  </si>
  <si>
    <t>09.1.79.1.1.1,1.2.1</t>
  </si>
  <si>
    <t>09.1.77.1.1.1,1.2.1</t>
  </si>
  <si>
    <t>11.modifikace</t>
  </si>
  <si>
    <t>Roční vyhodnocení výzev za rok 2023</t>
  </si>
  <si>
    <t>4.3.1 Pozemkové úpravy</t>
  </si>
  <si>
    <t>průběžně</t>
  </si>
  <si>
    <t>09_16_004</t>
  </si>
  <si>
    <t>19.2.1 Podpora provádění operací v rámci komunitně vedeného místního rozvoje</t>
  </si>
  <si>
    <t>09_15_999</t>
  </si>
  <si>
    <t>20.1.1 Podpora na technickou pomoc (kromě CSV)</t>
  </si>
  <si>
    <t>20.2.1 Podpora na zřízení a provoz CSV</t>
  </si>
  <si>
    <t>09_15_002</t>
  </si>
  <si>
    <t>09.7</t>
  </si>
  <si>
    <t>rok 2023</t>
  </si>
  <si>
    <t>Nárůst výdajů na přípravu období 2023-27.</t>
  </si>
  <si>
    <t>4Q 2022</t>
  </si>
  <si>
    <t>1Q 2023</t>
  </si>
  <si>
    <t>limit n+3 2021 (54 % alokace vč. přech. obd.)</t>
  </si>
  <si>
    <t>limit n+3 2022 (65 % alokace vč. přech. obd.)</t>
  </si>
  <si>
    <t>limit n+3 2023 (75 % alokace vč. přech. obd.)</t>
  </si>
  <si>
    <t>původní</t>
  </si>
  <si>
    <t>vč. EURI</t>
  </si>
  <si>
    <t>Roční plnění predikcí čerpání v roce 2023</t>
  </si>
  <si>
    <t>2Q 2023</t>
  </si>
  <si>
    <t>09_23_024</t>
  </si>
  <si>
    <t>3Q 2023</t>
  </si>
  <si>
    <t>Roční vyhodnocení strategického realizačního plánu na rok 2023 (tisková verze pro MV PRV)</t>
  </si>
  <si>
    <t>Zuzana Šemberová</t>
  </si>
  <si>
    <t>Zuzana.Semberova@mze.cz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</si>
</sst>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č_-;\-* #,##0.00\ _K_č_-;_-* &quot;-&quot;??\ _K_č_-;_-@_-"/>
    <numFmt numFmtId="165" formatCode="0.000"/>
    <numFmt numFmtId="166" formatCode="0.0%"/>
    <numFmt numFmtId="167" formatCode="_-* #,##0\ [$Kč-405]_-;\-* #,##0\ [$Kč-405]_-;_-* &quot;-&quot;??\ [$Kč-405]_-;_-@_-"/>
    <numFmt numFmtId="168" formatCode="#,##0.0000"/>
    <numFmt numFmtId="169" formatCode="#,##0.000"/>
  </numFmts>
  <fonts count="59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4" tint="-0.249977111117893"/>
      <name val="Arial"/>
      <family val="2"/>
      <charset val="238"/>
    </font>
    <font>
      <b/>
      <sz val="14"/>
      <color rgb="FF365F9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u/>
      <sz val="10"/>
      <color theme="1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4" tint="-0.249977111117893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365F91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rgb="FF7F7F7F"/>
      <name val="Arial"/>
      <family val="2"/>
      <charset val="238"/>
    </font>
    <font>
      <b/>
      <sz val="14"/>
      <color rgb="FF366092"/>
      <name val="Arial"/>
      <family val="2"/>
      <charset val="238"/>
    </font>
    <font>
      <sz val="11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365F91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b/>
      <sz val="9"/>
      <color theme="0" tint="-0.249977111117893"/>
      <name val="Arial"/>
      <family val="2"/>
      <charset val="238"/>
    </font>
    <font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theme="4" tint="-0.249977111117893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4" tint="-0.249977111117893"/>
      <name val="Arial"/>
      <family val="2"/>
      <charset val="238"/>
    </font>
    <font>
      <b/>
      <sz val="10"/>
      <name val="Calibri"/>
      <family val="2"/>
      <charset val="238"/>
    </font>
    <font>
      <sz val="11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8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theme="0"/>
      <name val="Arial"/>
      <family val="2"/>
      <charset val="238"/>
    </font>
    <font>
      <sz val="10"/>
      <color theme="0" tint="-0.34998626667073579"/>
      <name val="Calibri"/>
      <family val="2"/>
      <charset val="238"/>
      <scheme val="minor"/>
    </font>
    <font>
      <sz val="10"/>
      <color theme="0" tint="-0.34998626667073579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" fillId="0" borderId="0"/>
    <xf numFmtId="9" fontId="17" fillId="0" borderId="0" applyFont="0" applyFill="0" applyBorder="0" applyAlignment="0" applyProtection="0"/>
    <xf numFmtId="0" fontId="29" fillId="0" borderId="0"/>
    <xf numFmtId="0" fontId="1" fillId="0" borderId="0"/>
    <xf numFmtId="164" fontId="1" fillId="0" borderId="0" applyFont="0" applyFill="0" applyBorder="0" applyAlignment="0" applyProtection="0"/>
  </cellStyleXfs>
  <cellXfs count="240">
    <xf numFmtId="0" fontId="0" fillId="0" borderId="0" xfId="0"/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15" fillId="0" borderId="0" xfId="0" applyFont="1" applyAlignment="1">
      <alignment vertical="center"/>
    </xf>
    <xf numFmtId="0" fontId="10" fillId="0" borderId="0" xfId="0" applyFont="1"/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6" fillId="0" borderId="25" xfId="0" applyFont="1" applyBorder="1" applyAlignment="1">
      <alignment vertical="top" wrapText="1"/>
    </xf>
    <xf numFmtId="0" fontId="25" fillId="0" borderId="0" xfId="1" applyFont="1" applyAlignment="1">
      <alignment vertical="top"/>
    </xf>
    <xf numFmtId="0" fontId="26" fillId="0" borderId="0" xfId="0" applyFont="1" applyAlignment="1">
      <alignment vertical="center"/>
    </xf>
    <xf numFmtId="49" fontId="18" fillId="0" borderId="14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25" fillId="0" borderId="0" xfId="0" applyFont="1"/>
    <xf numFmtId="49" fontId="27" fillId="0" borderId="19" xfId="0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vertical="center" wrapText="1"/>
    </xf>
    <xf numFmtId="0" fontId="27" fillId="0" borderId="0" xfId="0" applyFont="1"/>
    <xf numFmtId="49" fontId="27" fillId="0" borderId="20" xfId="0" applyNumberFormat="1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49" fontId="27" fillId="0" borderId="22" xfId="0" applyNumberFormat="1" applyFont="1" applyBorder="1" applyAlignment="1">
      <alignment vertical="center" wrapText="1"/>
    </xf>
    <xf numFmtId="0" fontId="22" fillId="0" borderId="0" xfId="1" applyFont="1" applyAlignment="1">
      <alignment vertical="center"/>
    </xf>
    <xf numFmtId="9" fontId="16" fillId="0" borderId="22" xfId="7" applyFont="1" applyBorder="1"/>
    <xf numFmtId="9" fontId="16" fillId="0" borderId="1" xfId="7" applyFont="1" applyBorder="1" applyAlignment="1">
      <alignment horizontal="right"/>
    </xf>
    <xf numFmtId="9" fontId="16" fillId="0" borderId="1" xfId="7" applyFont="1" applyFill="1" applyBorder="1"/>
    <xf numFmtId="9" fontId="16" fillId="0" borderId="22" xfId="7" applyFont="1" applyFill="1" applyBorder="1"/>
    <xf numFmtId="9" fontId="27" fillId="0" borderId="0" xfId="7" applyFont="1" applyFill="1" applyBorder="1"/>
    <xf numFmtId="0" fontId="31" fillId="0" borderId="0" xfId="0" applyFont="1"/>
    <xf numFmtId="0" fontId="32" fillId="0" borderId="0" xfId="0" applyFont="1"/>
    <xf numFmtId="0" fontId="28" fillId="0" borderId="0" xfId="1" applyFont="1" applyAlignment="1">
      <alignment vertical="top" wrapText="1"/>
    </xf>
    <xf numFmtId="9" fontId="31" fillId="0" borderId="0" xfId="7" applyFont="1" applyFill="1" applyBorder="1"/>
    <xf numFmtId="9" fontId="33" fillId="0" borderId="0" xfId="7" applyFont="1"/>
    <xf numFmtId="0" fontId="14" fillId="0" borderId="0" xfId="1" applyFont="1" applyAlignment="1">
      <alignment vertical="center"/>
    </xf>
    <xf numFmtId="0" fontId="37" fillId="0" borderId="0" xfId="1" applyFont="1"/>
    <xf numFmtId="0" fontId="16" fillId="0" borderId="32" xfId="0" applyFont="1" applyBorder="1" applyAlignment="1">
      <alignment vertical="top" wrapText="1"/>
    </xf>
    <xf numFmtId="4" fontId="18" fillId="0" borderId="39" xfId="0" applyNumberFormat="1" applyFont="1" applyBorder="1" applyAlignment="1" applyProtection="1">
      <alignment vertical="top" wrapText="1"/>
      <protection locked="0"/>
    </xf>
    <xf numFmtId="0" fontId="18" fillId="0" borderId="4" xfId="0" applyFont="1" applyBorder="1" applyAlignment="1">
      <alignment horizontal="center" vertical="center" wrapText="1"/>
    </xf>
    <xf numFmtId="0" fontId="39" fillId="0" borderId="0" xfId="1" applyFont="1" applyAlignment="1">
      <alignment vertical="center"/>
    </xf>
    <xf numFmtId="0" fontId="40" fillId="0" borderId="0" xfId="0" applyFont="1"/>
    <xf numFmtId="0" fontId="9" fillId="0" borderId="0" xfId="0" applyFont="1" applyAlignment="1">
      <alignment horizontal="justify" vertical="center"/>
    </xf>
    <xf numFmtId="0" fontId="38" fillId="0" borderId="0" xfId="0" applyFont="1"/>
    <xf numFmtId="14" fontId="12" fillId="0" borderId="0" xfId="0" applyNumberFormat="1" applyFont="1" applyAlignment="1">
      <alignment horizontal="left"/>
    </xf>
    <xf numFmtId="0" fontId="12" fillId="0" borderId="0" xfId="0" applyFont="1"/>
    <xf numFmtId="0" fontId="9" fillId="0" borderId="0" xfId="0" applyFont="1" applyAlignment="1">
      <alignment vertical="top"/>
    </xf>
    <xf numFmtId="0" fontId="12" fillId="0" borderId="0" xfId="0" applyFont="1" applyAlignment="1">
      <alignment horizontal="justify" vertical="center"/>
    </xf>
    <xf numFmtId="0" fontId="9" fillId="0" borderId="7" xfId="0" applyFont="1" applyBorder="1" applyAlignment="1">
      <alignment vertical="top"/>
    </xf>
    <xf numFmtId="0" fontId="9" fillId="0" borderId="0" xfId="0" applyFont="1"/>
    <xf numFmtId="0" fontId="16" fillId="0" borderId="0" xfId="1" applyFont="1" applyAlignment="1">
      <alignment vertical="center"/>
    </xf>
    <xf numFmtId="0" fontId="41" fillId="0" borderId="0" xfId="1" applyFont="1" applyAlignment="1">
      <alignment vertical="center"/>
    </xf>
    <xf numFmtId="0" fontId="14" fillId="0" borderId="0" xfId="9" applyFont="1"/>
    <xf numFmtId="0" fontId="43" fillId="0" borderId="0" xfId="9" applyFont="1"/>
    <xf numFmtId="0" fontId="13" fillId="0" borderId="0" xfId="9" applyFont="1" applyAlignment="1">
      <alignment horizontal="left"/>
    </xf>
    <xf numFmtId="0" fontId="6" fillId="0" borderId="0" xfId="9" applyFont="1"/>
    <xf numFmtId="0" fontId="9" fillId="0" borderId="32" xfId="9" applyFont="1" applyBorder="1" applyAlignment="1">
      <alignment horizontal="center" vertical="center"/>
    </xf>
    <xf numFmtId="0" fontId="9" fillId="0" borderId="25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12" fillId="0" borderId="16" xfId="9" applyFont="1" applyBorder="1"/>
    <xf numFmtId="0" fontId="12" fillId="0" borderId="3" xfId="9" applyFont="1" applyBorder="1"/>
    <xf numFmtId="0" fontId="9" fillId="0" borderId="1" xfId="9" applyFont="1" applyBorder="1"/>
    <xf numFmtId="165" fontId="16" fillId="0" borderId="1" xfId="9" applyNumberFormat="1" applyFont="1" applyBorder="1"/>
    <xf numFmtId="9" fontId="16" fillId="0" borderId="1" xfId="9" applyNumberFormat="1" applyFont="1" applyBorder="1"/>
    <xf numFmtId="0" fontId="9" fillId="0" borderId="22" xfId="9" applyFont="1" applyBorder="1"/>
    <xf numFmtId="4" fontId="6" fillId="0" borderId="0" xfId="9" applyNumberFormat="1" applyFont="1"/>
    <xf numFmtId="0" fontId="9" fillId="0" borderId="0" xfId="9" applyFont="1"/>
    <xf numFmtId="0" fontId="12" fillId="0" borderId="0" xfId="9" applyFont="1"/>
    <xf numFmtId="0" fontId="36" fillId="0" borderId="0" xfId="9" applyFont="1" applyAlignment="1">
      <alignment vertical="center"/>
    </xf>
    <xf numFmtId="0" fontId="19" fillId="0" borderId="0" xfId="9" applyFont="1"/>
    <xf numFmtId="0" fontId="34" fillId="0" borderId="0" xfId="9" applyFont="1"/>
    <xf numFmtId="0" fontId="35" fillId="0" borderId="0" xfId="9" applyFont="1"/>
    <xf numFmtId="0" fontId="35" fillId="0" borderId="0" xfId="0" applyFont="1"/>
    <xf numFmtId="0" fontId="16" fillId="0" borderId="15" xfId="0" applyFont="1" applyBorder="1" applyAlignment="1">
      <alignment horizontal="center" vertical="center" wrapText="1"/>
    </xf>
    <xf numFmtId="49" fontId="28" fillId="0" borderId="1" xfId="0" applyNumberFormat="1" applyFont="1" applyBorder="1"/>
    <xf numFmtId="49" fontId="12" fillId="0" borderId="1" xfId="0" applyNumberFormat="1" applyFont="1" applyBorder="1"/>
    <xf numFmtId="0" fontId="46" fillId="0" borderId="0" xfId="1" applyFont="1" applyAlignment="1">
      <alignment vertical="center"/>
    </xf>
    <xf numFmtId="0" fontId="14" fillId="0" borderId="0" xfId="1" applyFont="1"/>
    <xf numFmtId="0" fontId="12" fillId="0" borderId="0" xfId="1" applyFont="1" applyAlignment="1">
      <alignment vertical="center"/>
    </xf>
    <xf numFmtId="0" fontId="12" fillId="0" borderId="0" xfId="1" applyFont="1"/>
    <xf numFmtId="0" fontId="6" fillId="0" borderId="0" xfId="1" applyFont="1" applyAlignment="1">
      <alignment vertical="center"/>
    </xf>
    <xf numFmtId="0" fontId="6" fillId="0" borderId="0" xfId="1" applyFont="1"/>
    <xf numFmtId="0" fontId="14" fillId="0" borderId="0" xfId="1" applyFont="1" applyAlignment="1">
      <alignment horizontal="center"/>
    </xf>
    <xf numFmtId="0" fontId="43" fillId="0" borderId="0" xfId="1" applyFont="1"/>
    <xf numFmtId="0" fontId="14" fillId="0" borderId="0" xfId="1" applyFont="1" applyAlignment="1">
      <alignment vertical="center" wrapText="1"/>
    </xf>
    <xf numFmtId="0" fontId="47" fillId="0" borderId="0" xfId="9" applyFont="1"/>
    <xf numFmtId="4" fontId="35" fillId="0" borderId="0" xfId="9" applyNumberFormat="1" applyFont="1"/>
    <xf numFmtId="0" fontId="12" fillId="0" borderId="1" xfId="1" applyFont="1" applyBorder="1"/>
    <xf numFmtId="4" fontId="48" fillId="0" borderId="0" xfId="7" applyNumberFormat="1" applyFont="1" applyFill="1" applyBorder="1" applyAlignment="1">
      <alignment vertical="center"/>
    </xf>
    <xf numFmtId="0" fontId="4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32" fillId="0" borderId="0" xfId="0" applyNumberFormat="1" applyFont="1"/>
    <xf numFmtId="49" fontId="50" fillId="0" borderId="0" xfId="0" applyNumberFormat="1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49" fontId="52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4" fontId="48" fillId="0" borderId="0" xfId="7" applyNumberFormat="1" applyFont="1" applyFill="1" applyBorder="1" applyAlignment="1">
      <alignment horizontal="right" vertical="center"/>
    </xf>
    <xf numFmtId="9" fontId="16" fillId="0" borderId="22" xfId="9" applyNumberFormat="1" applyFont="1" applyBorder="1"/>
    <xf numFmtId="165" fontId="12" fillId="0" borderId="1" xfId="0" applyNumberFormat="1" applyFont="1" applyBorder="1"/>
    <xf numFmtId="10" fontId="12" fillId="0" borderId="1" xfId="7" applyNumberFormat="1" applyFont="1" applyBorder="1"/>
    <xf numFmtId="0" fontId="53" fillId="0" borderId="0" xfId="0" applyFont="1"/>
    <xf numFmtId="165" fontId="35" fillId="0" borderId="0" xfId="9" applyNumberFormat="1" applyFont="1"/>
    <xf numFmtId="0" fontId="45" fillId="0" borderId="0" xfId="0" applyFont="1"/>
    <xf numFmtId="0" fontId="14" fillId="0" borderId="0" xfId="9" applyFont="1" applyAlignment="1">
      <alignment vertical="center"/>
    </xf>
    <xf numFmtId="0" fontId="42" fillId="0" borderId="1" xfId="0" applyFont="1" applyBorder="1" applyAlignment="1">
      <alignment wrapText="1"/>
    </xf>
    <xf numFmtId="0" fontId="0" fillId="0" borderId="1" xfId="0" applyBorder="1"/>
    <xf numFmtId="0" fontId="29" fillId="0" borderId="1" xfId="8" applyBorder="1"/>
    <xf numFmtId="0" fontId="14" fillId="0" borderId="1" xfId="1" applyFont="1" applyBorder="1" applyAlignment="1">
      <alignment vertical="center"/>
    </xf>
    <xf numFmtId="0" fontId="25" fillId="0" borderId="1" xfId="0" applyFont="1" applyBorder="1"/>
    <xf numFmtId="0" fontId="12" fillId="0" borderId="1" xfId="1" applyFont="1" applyBorder="1" applyAlignment="1">
      <alignment vertical="center"/>
    </xf>
    <xf numFmtId="0" fontId="17" fillId="0" borderId="1" xfId="1" applyFont="1" applyBorder="1" applyAlignment="1">
      <alignment vertical="center"/>
    </xf>
    <xf numFmtId="0" fontId="14" fillId="0" borderId="1" xfId="9" applyFont="1" applyBorder="1" applyAlignment="1">
      <alignment vertical="center"/>
    </xf>
    <xf numFmtId="0" fontId="17" fillId="0" borderId="1" xfId="9" applyFont="1" applyBorder="1" applyAlignment="1">
      <alignment vertical="center"/>
    </xf>
    <xf numFmtId="16" fontId="29" fillId="0" borderId="1" xfId="8" applyNumberFormat="1" applyBorder="1"/>
    <xf numFmtId="167" fontId="6" fillId="0" borderId="0" xfId="0" applyNumberFormat="1" applyFont="1"/>
    <xf numFmtId="4" fontId="28" fillId="0" borderId="1" xfId="0" applyNumberFormat="1" applyFont="1" applyBorder="1" applyAlignment="1">
      <alignment horizontal="right"/>
    </xf>
    <xf numFmtId="3" fontId="28" fillId="0" borderId="1" xfId="1" applyNumberFormat="1" applyFont="1" applyBorder="1"/>
    <xf numFmtId="4" fontId="28" fillId="0" borderId="1" xfId="10" applyNumberFormat="1" applyFont="1" applyFill="1" applyBorder="1" applyProtection="1"/>
    <xf numFmtId="4" fontId="28" fillId="0" borderId="1" xfId="10" applyNumberFormat="1" applyFont="1" applyFill="1" applyBorder="1" applyAlignment="1" applyProtection="1">
      <alignment horizontal="right"/>
    </xf>
    <xf numFmtId="49" fontId="12" fillId="0" borderId="15" xfId="0" applyNumberFormat="1" applyFont="1" applyBorder="1"/>
    <xf numFmtId="0" fontId="28" fillId="0" borderId="15" xfId="9" applyFont="1" applyBorder="1"/>
    <xf numFmtId="49" fontId="28" fillId="0" borderId="15" xfId="0" applyNumberFormat="1" applyFont="1" applyBorder="1"/>
    <xf numFmtId="165" fontId="12" fillId="0" borderId="15" xfId="0" applyNumberFormat="1" applyFont="1" applyBorder="1"/>
    <xf numFmtId="4" fontId="28" fillId="0" borderId="15" xfId="0" applyNumberFormat="1" applyFont="1" applyBorder="1" applyAlignment="1">
      <alignment horizontal="right"/>
    </xf>
    <xf numFmtId="3" fontId="28" fillId="0" borderId="15" xfId="1" applyNumberFormat="1" applyFont="1" applyBorder="1"/>
    <xf numFmtId="10" fontId="12" fillId="0" borderId="15" xfId="7" applyNumberFormat="1" applyFont="1" applyFill="1" applyBorder="1"/>
    <xf numFmtId="0" fontId="28" fillId="0" borderId="1" xfId="9" applyFont="1" applyBorder="1"/>
    <xf numFmtId="10" fontId="12" fillId="0" borderId="1" xfId="7" applyNumberFormat="1" applyFont="1" applyFill="1" applyBorder="1"/>
    <xf numFmtId="4" fontId="28" fillId="0" borderId="1" xfId="0" applyNumberFormat="1" applyFont="1" applyBorder="1"/>
    <xf numFmtId="0" fontId="12" fillId="0" borderId="1" xfId="0" applyFont="1" applyBorder="1"/>
    <xf numFmtId="165" fontId="28" fillId="0" borderId="1" xfId="0" applyNumberFormat="1" applyFont="1" applyBorder="1"/>
    <xf numFmtId="0" fontId="12" fillId="0" borderId="1" xfId="9" applyFont="1" applyBorder="1"/>
    <xf numFmtId="4" fontId="28" fillId="0" borderId="1" xfId="1" applyNumberFormat="1" applyFont="1" applyBorder="1"/>
    <xf numFmtId="168" fontId="28" fillId="0" borderId="1" xfId="1" applyNumberFormat="1" applyFont="1" applyBorder="1"/>
    <xf numFmtId="169" fontId="28" fillId="0" borderId="1" xfId="1" applyNumberFormat="1" applyFont="1" applyBorder="1"/>
    <xf numFmtId="166" fontId="45" fillId="0" borderId="1" xfId="7" applyNumberFormat="1" applyFont="1" applyFill="1" applyBorder="1" applyAlignment="1">
      <alignment horizontal="center" vertical="center"/>
    </xf>
    <xf numFmtId="166" fontId="45" fillId="0" borderId="22" xfId="7" applyNumberFormat="1" applyFont="1" applyFill="1" applyBorder="1" applyAlignment="1">
      <alignment horizontal="center" vertical="center"/>
    </xf>
    <xf numFmtId="3" fontId="45" fillId="0" borderId="1" xfId="10" applyNumberFormat="1" applyFont="1" applyFill="1" applyBorder="1" applyAlignment="1">
      <alignment horizontal="right" vertical="center"/>
    </xf>
    <xf numFmtId="3" fontId="45" fillId="0" borderId="1" xfId="0" applyNumberFormat="1" applyFont="1" applyBorder="1" applyAlignment="1">
      <alignment horizontal="right" vertical="center"/>
    </xf>
    <xf numFmtId="3" fontId="45" fillId="0" borderId="22" xfId="0" applyNumberFormat="1" applyFont="1" applyBorder="1" applyAlignment="1">
      <alignment horizontal="right" vertical="center"/>
    </xf>
    <xf numFmtId="3" fontId="45" fillId="0" borderId="18" xfId="0" applyNumberFormat="1" applyFont="1" applyBorder="1" applyAlignment="1">
      <alignment vertical="center"/>
    </xf>
    <xf numFmtId="3" fontId="45" fillId="0" borderId="26" xfId="0" applyNumberFormat="1" applyFont="1" applyBorder="1" applyAlignment="1">
      <alignment vertical="center"/>
    </xf>
    <xf numFmtId="167" fontId="54" fillId="0" borderId="0" xfId="0" applyNumberFormat="1" applyFont="1"/>
    <xf numFmtId="49" fontId="29" fillId="0" borderId="1" xfId="8" applyNumberFormat="1" applyBorder="1"/>
    <xf numFmtId="0" fontId="56" fillId="0" borderId="0" xfId="0" applyFont="1" applyAlignment="1">
      <alignment vertical="center"/>
    </xf>
    <xf numFmtId="0" fontId="45" fillId="0" borderId="0" xfId="9" applyFont="1"/>
    <xf numFmtId="0" fontId="28" fillId="0" borderId="0" xfId="9" applyFont="1"/>
    <xf numFmtId="0" fontId="57" fillId="0" borderId="0" xfId="9" applyFont="1"/>
    <xf numFmtId="0" fontId="28" fillId="0" borderId="3" xfId="9" applyFont="1" applyBorder="1"/>
    <xf numFmtId="165" fontId="16" fillId="0" borderId="3" xfId="9" applyNumberFormat="1" applyFont="1" applyBorder="1"/>
    <xf numFmtId="0" fontId="32" fillId="0" borderId="1" xfId="0" applyFont="1" applyBorder="1"/>
    <xf numFmtId="1" fontId="35" fillId="0" borderId="0" xfId="9" applyNumberFormat="1" applyFont="1"/>
    <xf numFmtId="9" fontId="35" fillId="0" borderId="0" xfId="9" applyNumberFormat="1" applyFont="1"/>
    <xf numFmtId="167" fontId="58" fillId="0" borderId="0" xfId="5" applyNumberFormat="1" applyFont="1" applyFill="1"/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3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9" fillId="0" borderId="30" xfId="9" applyFont="1" applyBorder="1" applyAlignment="1">
      <alignment horizontal="center" vertical="center"/>
    </xf>
    <xf numFmtId="0" fontId="9" fillId="0" borderId="36" xfId="9" applyFont="1" applyBorder="1" applyAlignment="1">
      <alignment horizontal="center" vertical="center"/>
    </xf>
    <xf numFmtId="0" fontId="9" fillId="0" borderId="16" xfId="9" applyFont="1" applyBorder="1" applyAlignment="1">
      <alignment horizontal="center" vertical="center"/>
    </xf>
    <xf numFmtId="0" fontId="9" fillId="0" borderId="2" xfId="9" applyFont="1" applyBorder="1" applyAlignment="1">
      <alignment horizontal="center" vertical="center"/>
    </xf>
    <xf numFmtId="0" fontId="9" fillId="0" borderId="17" xfId="9" applyFont="1" applyBorder="1" applyAlignment="1">
      <alignment horizontal="center" vertical="center"/>
    </xf>
    <xf numFmtId="0" fontId="9" fillId="0" borderId="21" xfId="9" applyFont="1" applyBorder="1" applyAlignment="1">
      <alignment horizontal="center" vertical="center"/>
    </xf>
    <xf numFmtId="0" fontId="16" fillId="0" borderId="28" xfId="9" applyFont="1" applyBorder="1" applyAlignment="1">
      <alignment horizontal="left" vertical="center" wrapText="1"/>
    </xf>
    <xf numFmtId="0" fontId="16" fillId="0" borderId="31" xfId="9" applyFont="1" applyBorder="1" applyAlignment="1">
      <alignment horizontal="left" vertical="center" wrapText="1"/>
    </xf>
    <xf numFmtId="0" fontId="16" fillId="0" borderId="37" xfId="9" applyFont="1" applyBorder="1" applyAlignment="1">
      <alignment horizontal="left" vertical="center" wrapText="1"/>
    </xf>
    <xf numFmtId="0" fontId="16" fillId="0" borderId="34" xfId="9" applyFont="1" applyBorder="1" applyAlignment="1">
      <alignment horizontal="left" vertical="center" wrapText="1"/>
    </xf>
    <xf numFmtId="0" fontId="16" fillId="0" borderId="23" xfId="9" applyFont="1" applyBorder="1" applyAlignment="1">
      <alignment horizontal="left" vertical="center" wrapText="1"/>
    </xf>
    <xf numFmtId="0" fontId="16" fillId="0" borderId="35" xfId="9" applyFont="1" applyBorder="1" applyAlignment="1">
      <alignment horizontal="left" vertical="center" wrapText="1"/>
    </xf>
    <xf numFmtId="0" fontId="9" fillId="0" borderId="29" xfId="9" applyFont="1" applyBorder="1" applyAlignment="1">
      <alignment horizontal="center" vertical="center"/>
    </xf>
    <xf numFmtId="0" fontId="3" fillId="0" borderId="0" xfId="9" applyFont="1" applyAlignment="1">
      <alignment horizontal="left" vertical="center"/>
    </xf>
    <xf numFmtId="0" fontId="14" fillId="0" borderId="0" xfId="9" applyFont="1" applyAlignment="1">
      <alignment horizontal="left" vertical="center"/>
    </xf>
    <xf numFmtId="0" fontId="11" fillId="0" borderId="0" xfId="9" applyFont="1" applyAlignment="1">
      <alignment horizontal="left" vertical="center"/>
    </xf>
    <xf numFmtId="0" fontId="5" fillId="0" borderId="8" xfId="9" applyFont="1" applyBorder="1" applyAlignment="1">
      <alignment horizontal="left"/>
    </xf>
    <xf numFmtId="0" fontId="5" fillId="0" borderId="9" xfId="9" applyFont="1" applyBorder="1" applyAlignment="1">
      <alignment horizontal="left"/>
    </xf>
    <xf numFmtId="0" fontId="5" fillId="0" borderId="5" xfId="9" applyFont="1" applyBorder="1" applyAlignment="1">
      <alignment horizontal="left"/>
    </xf>
    <xf numFmtId="0" fontId="9" fillId="0" borderId="33" xfId="9" applyFont="1" applyBorder="1" applyAlignment="1">
      <alignment horizontal="center" vertical="center"/>
    </xf>
    <xf numFmtId="0" fontId="9" fillId="0" borderId="5" xfId="9" applyFont="1" applyBorder="1" applyAlignment="1">
      <alignment horizontal="center" vertical="center"/>
    </xf>
    <xf numFmtId="0" fontId="12" fillId="0" borderId="23" xfId="9" applyFont="1" applyBorder="1"/>
    <xf numFmtId="0" fontId="12" fillId="0" borderId="35" xfId="9" applyFont="1" applyBorder="1"/>
    <xf numFmtId="0" fontId="16" fillId="0" borderId="27" xfId="9" applyFont="1" applyBorder="1" applyAlignment="1">
      <alignment horizontal="left" vertical="center" wrapText="1"/>
    </xf>
    <xf numFmtId="0" fontId="16" fillId="0" borderId="6" xfId="9" applyFont="1" applyBorder="1" applyAlignment="1">
      <alignment horizontal="left" vertical="center" wrapText="1"/>
    </xf>
    <xf numFmtId="0" fontId="9" fillId="0" borderId="38" xfId="9" applyFont="1" applyBorder="1" applyAlignment="1">
      <alignment horizontal="center" vertical="center"/>
    </xf>
    <xf numFmtId="0" fontId="9" fillId="0" borderId="12" xfId="9" applyFont="1" applyBorder="1" applyAlignment="1">
      <alignment horizontal="center" vertical="center"/>
    </xf>
    <xf numFmtId="0" fontId="9" fillId="0" borderId="37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9" fillId="0" borderId="27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28" fillId="0" borderId="28" xfId="9" applyFont="1" applyBorder="1" applyAlignment="1">
      <alignment horizontal="left" vertical="center" wrapText="1"/>
    </xf>
    <xf numFmtId="0" fontId="28" fillId="0" borderId="31" xfId="9" applyFont="1" applyBorder="1" applyAlignment="1">
      <alignment horizontal="left" vertical="center" wrapText="1"/>
    </xf>
    <xf numFmtId="0" fontId="28" fillId="0" borderId="37" xfId="9" applyFont="1" applyBorder="1" applyAlignment="1">
      <alignment horizontal="left" vertical="center" wrapText="1"/>
    </xf>
    <xf numFmtId="0" fontId="28" fillId="0" borderId="34" xfId="9" applyFont="1" applyBorder="1" applyAlignment="1">
      <alignment horizontal="left" vertical="center" wrapText="1"/>
    </xf>
    <xf numFmtId="0" fontId="28" fillId="0" borderId="23" xfId="9" applyFont="1" applyBorder="1" applyAlignment="1">
      <alignment horizontal="left" vertical="center" wrapText="1"/>
    </xf>
    <xf numFmtId="0" fontId="28" fillId="0" borderId="35" xfId="9" applyFont="1" applyBorder="1" applyAlignment="1">
      <alignment horizontal="left" vertical="center" wrapText="1"/>
    </xf>
    <xf numFmtId="0" fontId="30" fillId="0" borderId="28" xfId="9" applyFont="1" applyBorder="1" applyAlignment="1">
      <alignment horizontal="left" vertical="center" wrapText="1"/>
    </xf>
    <xf numFmtId="0" fontId="30" fillId="0" borderId="31" xfId="9" applyFont="1" applyBorder="1" applyAlignment="1">
      <alignment horizontal="left" vertical="center" wrapText="1"/>
    </xf>
    <xf numFmtId="0" fontId="30" fillId="0" borderId="37" xfId="9" applyFont="1" applyBorder="1" applyAlignment="1">
      <alignment horizontal="left" vertical="center" wrapText="1"/>
    </xf>
    <xf numFmtId="0" fontId="30" fillId="0" borderId="34" xfId="9" applyFont="1" applyBorder="1" applyAlignment="1">
      <alignment horizontal="left" vertical="center" wrapText="1"/>
    </xf>
    <xf numFmtId="0" fontId="30" fillId="0" borderId="23" xfId="9" applyFont="1" applyBorder="1" applyAlignment="1">
      <alignment horizontal="left" vertical="center" wrapText="1"/>
    </xf>
    <xf numFmtId="0" fontId="30" fillId="0" borderId="35" xfId="9" applyFont="1" applyBorder="1" applyAlignment="1">
      <alignment horizontal="left" vertical="center" wrapText="1"/>
    </xf>
    <xf numFmtId="0" fontId="9" fillId="0" borderId="38" xfId="9" applyFont="1" applyBorder="1" applyAlignment="1">
      <alignment horizontal="left" vertical="center" wrapText="1"/>
    </xf>
    <xf numFmtId="0" fontId="9" fillId="0" borderId="12" xfId="9" applyFont="1" applyBorder="1" applyAlignment="1">
      <alignment horizontal="left" vertical="center" wrapText="1"/>
    </xf>
    <xf numFmtId="0" fontId="9" fillId="0" borderId="37" xfId="9" applyFont="1" applyBorder="1" applyAlignment="1">
      <alignment horizontal="left" vertical="center" wrapText="1"/>
    </xf>
    <xf numFmtId="0" fontId="9" fillId="0" borderId="34" xfId="9" applyFont="1" applyBorder="1" applyAlignment="1">
      <alignment horizontal="left" vertical="center" wrapText="1"/>
    </xf>
    <xf numFmtId="0" fontId="9" fillId="0" borderId="27" xfId="9" applyFont="1" applyBorder="1" applyAlignment="1">
      <alignment horizontal="left" vertical="center" wrapText="1"/>
    </xf>
    <xf numFmtId="0" fontId="9" fillId="0" borderId="6" xfId="9" applyFont="1" applyBorder="1" applyAlignment="1">
      <alignment horizontal="left" vertical="center" wrapText="1"/>
    </xf>
    <xf numFmtId="0" fontId="44" fillId="0" borderId="10" xfId="9" applyFont="1" applyBorder="1" applyAlignment="1">
      <alignment horizontal="left" vertical="top" wrapText="1"/>
    </xf>
    <xf numFmtId="0" fontId="44" fillId="0" borderId="11" xfId="9" applyFont="1" applyBorder="1" applyAlignment="1">
      <alignment horizontal="left" vertical="top" wrapText="1"/>
    </xf>
    <xf numFmtId="0" fontId="44" fillId="0" borderId="12" xfId="9" applyFont="1" applyBorder="1" applyAlignment="1">
      <alignment horizontal="left" vertical="top" wrapText="1"/>
    </xf>
    <xf numFmtId="0" fontId="44" fillId="0" borderId="13" xfId="9" applyFont="1" applyBorder="1" applyAlignment="1">
      <alignment horizontal="left" vertical="top" wrapText="1"/>
    </xf>
    <xf numFmtId="0" fontId="44" fillId="0" borderId="7" xfId="9" applyFont="1" applyBorder="1" applyAlignment="1">
      <alignment horizontal="left" vertical="top" wrapText="1"/>
    </xf>
    <xf numFmtId="0" fontId="44" fillId="0" borderId="6" xfId="9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30" fillId="0" borderId="28" xfId="9" applyFont="1" applyBorder="1" applyAlignment="1">
      <alignment horizontal="center"/>
    </xf>
    <xf numFmtId="0" fontId="30" fillId="0" borderId="31" xfId="9" applyFont="1" applyBorder="1" applyAlignment="1">
      <alignment horizontal="center"/>
    </xf>
    <xf numFmtId="0" fontId="30" fillId="0" borderId="37" xfId="9" applyFont="1" applyBorder="1" applyAlignment="1">
      <alignment horizontal="center"/>
    </xf>
    <xf numFmtId="0" fontId="30" fillId="0" borderId="34" xfId="9" applyFont="1" applyBorder="1" applyAlignment="1">
      <alignment horizontal="center"/>
    </xf>
    <xf numFmtId="0" fontId="30" fillId="0" borderId="23" xfId="9" applyFont="1" applyBorder="1" applyAlignment="1">
      <alignment horizontal="center"/>
    </xf>
    <xf numFmtId="0" fontId="30" fillId="0" borderId="35" xfId="9" applyFont="1" applyBorder="1" applyAlignment="1">
      <alignment horizontal="center"/>
    </xf>
    <xf numFmtId="0" fontId="21" fillId="0" borderId="0" xfId="1" applyFont="1" applyAlignment="1">
      <alignment horizontal="left" vertical="center"/>
    </xf>
    <xf numFmtId="0" fontId="28" fillId="0" borderId="10" xfId="9" applyFont="1" applyBorder="1" applyAlignment="1">
      <alignment horizontal="left" vertical="top" wrapText="1"/>
    </xf>
    <xf numFmtId="0" fontId="28" fillId="0" borderId="11" xfId="9" applyFont="1" applyBorder="1" applyAlignment="1">
      <alignment horizontal="left" vertical="top" wrapText="1"/>
    </xf>
    <xf numFmtId="0" fontId="28" fillId="0" borderId="12" xfId="9" applyFont="1" applyBorder="1" applyAlignment="1">
      <alignment horizontal="left" vertical="top" wrapText="1"/>
    </xf>
    <xf numFmtId="0" fontId="28" fillId="0" borderId="13" xfId="9" applyFont="1" applyBorder="1" applyAlignment="1">
      <alignment horizontal="left" vertical="top" wrapText="1"/>
    </xf>
    <xf numFmtId="0" fontId="28" fillId="0" borderId="7" xfId="9" applyFont="1" applyBorder="1" applyAlignment="1">
      <alignment horizontal="left" vertical="top" wrapText="1"/>
    </xf>
    <xf numFmtId="0" fontId="28" fillId="0" borderId="6" xfId="9" applyFont="1" applyBorder="1" applyAlignment="1">
      <alignment horizontal="left" vertical="top" wrapText="1"/>
    </xf>
    <xf numFmtId="0" fontId="45" fillId="0" borderId="10" xfId="0" applyFont="1" applyBorder="1" applyAlignment="1">
      <alignment horizontal="left" vertical="center" wrapText="1"/>
    </xf>
    <xf numFmtId="0" fontId="45" fillId="0" borderId="11" xfId="0" applyFont="1" applyBorder="1" applyAlignment="1">
      <alignment horizontal="left" vertical="center" wrapText="1"/>
    </xf>
    <xf numFmtId="0" fontId="45" fillId="0" borderId="12" xfId="0" applyFont="1" applyBorder="1" applyAlignment="1">
      <alignment horizontal="left" vertical="center" wrapText="1"/>
    </xf>
    <xf numFmtId="0" fontId="45" fillId="0" borderId="13" xfId="0" applyFont="1" applyBorder="1" applyAlignment="1">
      <alignment horizontal="left" vertical="center" wrapText="1"/>
    </xf>
    <xf numFmtId="0" fontId="45" fillId="0" borderId="7" xfId="0" applyFont="1" applyBorder="1" applyAlignment="1">
      <alignment horizontal="left" vertical="center" wrapText="1"/>
    </xf>
    <xf numFmtId="0" fontId="45" fillId="0" borderId="6" xfId="0" applyFont="1" applyBorder="1" applyAlignment="1">
      <alignment horizontal="left" vertical="center" wrapText="1"/>
    </xf>
    <xf numFmtId="0" fontId="8" fillId="0" borderId="0" xfId="2"/>
  </cellXfs>
  <cellStyles count="11">
    <cellStyle name="Čárka" xfId="5" builtinId="3"/>
    <cellStyle name="Čárka 2" xfId="3" xr:uid="{00000000-0005-0000-0000-000001000000}"/>
    <cellStyle name="Čárka 2 2" xfId="10" xr:uid="{00000000-0005-0000-0000-000002000000}"/>
    <cellStyle name="Hypertextový odkaz" xfId="2" builtinId="8"/>
    <cellStyle name="Normální" xfId="0" builtinId="0"/>
    <cellStyle name="Normální 2" xfId="1" xr:uid="{00000000-0005-0000-0000-000005000000}"/>
    <cellStyle name="Normální 2 2" xfId="9" xr:uid="{00000000-0005-0000-0000-000006000000}"/>
    <cellStyle name="Normální 3" xfId="6" xr:uid="{00000000-0005-0000-0000-000007000000}"/>
    <cellStyle name="Normální 4" xfId="8" xr:uid="{00000000-0005-0000-0000-000008000000}"/>
    <cellStyle name="Procenta" xfId="7" builtinId="5"/>
    <cellStyle name="Procenta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>
                <a:solidFill>
                  <a:sysClr val="windowText" lastClr="000000"/>
                </a:solidFill>
              </a:rPr>
              <a:t>Přehled stavu čerpání finančních prostředků</a:t>
            </a:r>
            <a:r>
              <a:rPr lang="cs-CZ" b="1" baseline="0">
                <a:solidFill>
                  <a:sysClr val="windowText" lastClr="000000"/>
                </a:solidFill>
              </a:rPr>
              <a:t> </a:t>
            </a:r>
            <a:r>
              <a:rPr lang="cs-CZ" b="1">
                <a:solidFill>
                  <a:sysClr val="windowText" lastClr="000000"/>
                </a:solidFill>
              </a:rPr>
              <a:t>programu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46-4DC6-AE2C-38EB1A917258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46-4DC6-AE2C-38EB1A91725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46-4DC6-AE2C-38EB1A917258}"/>
              </c:ext>
            </c:extLst>
          </c:dPt>
          <c:cat>
            <c:strRef>
              <c:f>'Přehled čerpání'!$A$4:$A$7</c:f>
              <c:strCache>
                <c:ptCount val="4"/>
                <c:pt idx="0">
                  <c:v>ve vyhlášených výzvách</c:v>
                </c:pt>
                <c:pt idx="1">
                  <c:v>v zaregistrovaných žádostech o podporu</c:v>
                </c:pt>
                <c:pt idx="2">
                  <c:v>v právních aktech</c:v>
                </c:pt>
                <c:pt idx="3">
                  <c:v>vyúčtované v žádostech o platbu</c:v>
                </c:pt>
              </c:strCache>
            </c:strRef>
          </c:cat>
          <c:val>
            <c:numRef>
              <c:f>'Přehled čerpání'!$C$4:$C$7</c:f>
              <c:numCache>
                <c:formatCode>0%</c:formatCode>
                <c:ptCount val="4"/>
                <c:pt idx="0">
                  <c:v>1.0648360497731761</c:v>
                </c:pt>
                <c:pt idx="1">
                  <c:v>1.3160776255111915</c:v>
                </c:pt>
                <c:pt idx="2">
                  <c:v>1.0302476191077299</c:v>
                </c:pt>
                <c:pt idx="3">
                  <c:v>0.96584125715935165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46-4DC6-AE2C-38EB1A917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041960"/>
        <c:axId val="428042352"/>
      </c:barChart>
      <c:catAx>
        <c:axId val="428041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 baseline="0">
                    <a:solidFill>
                      <a:sysClr val="windowText" lastClr="000000"/>
                    </a:solidFill>
                  </a:rPr>
                  <a:t>Stavy finančních prostředků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8042352"/>
        <c:crosses val="autoZero"/>
        <c:auto val="1"/>
        <c:lblAlgn val="ctr"/>
        <c:lblOffset val="100"/>
        <c:noMultiLvlLbl val="0"/>
      </c:catAx>
      <c:valAx>
        <c:axId val="42804235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>
                    <a:solidFill>
                      <a:sysClr val="windowText" lastClr="000000"/>
                    </a:solidFill>
                  </a:rPr>
                  <a:t>Podíl na celkové alokaci</a:t>
                </a:r>
                <a:r>
                  <a:rPr lang="cs-CZ" b="1" baseline="0">
                    <a:solidFill>
                      <a:sysClr val="windowText" lastClr="000000"/>
                    </a:solidFill>
                  </a:rPr>
                  <a:t> programu na období 2014-2020</a:t>
                </a:r>
                <a:endParaRPr lang="cs-CZ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8041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>
                <a:solidFill>
                  <a:sysClr val="windowText" lastClr="000000"/>
                </a:solidFill>
              </a:rPr>
              <a:t>Plnění predikcí čerpání fin. prostředků</a:t>
            </a:r>
          </a:p>
        </c:rich>
      </c:tx>
      <c:layout>
        <c:manualLayout>
          <c:xMode val="edge"/>
          <c:yMode val="edge"/>
          <c:x val="0.17400795893013657"/>
          <c:y val="1.831594280233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499831725115632"/>
          <c:y val="0.1132230530897938"/>
          <c:w val="0.59192340197406135"/>
          <c:h val="0.79764464667296431"/>
        </c:manualLayout>
      </c:layout>
      <c:lineChart>
        <c:grouping val="standard"/>
        <c:varyColors val="0"/>
        <c:ser>
          <c:idx val="0"/>
          <c:order val="0"/>
          <c:tx>
            <c:strRef>
              <c:f>'Plnění predikcí čerpání'!$A$72</c:f>
              <c:strCache>
                <c:ptCount val="1"/>
                <c:pt idx="0">
                  <c:v>právní akty - predikce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čerpání'!$B$72:$Y$72</c:f>
              <c:numCache>
                <c:formatCode>0</c:formatCode>
                <c:ptCount val="24"/>
                <c:pt idx="0">
                  <c:v>735</c:v>
                </c:pt>
                <c:pt idx="1">
                  <c:v>1008</c:v>
                </c:pt>
                <c:pt idx="2">
                  <c:v>1092</c:v>
                </c:pt>
                <c:pt idx="3">
                  <c:v>1142</c:v>
                </c:pt>
                <c:pt idx="4" formatCode="General">
                  <c:v>1196</c:v>
                </c:pt>
                <c:pt idx="5" formatCode="General">
                  <c:v>1231</c:v>
                </c:pt>
                <c:pt idx="6">
                  <c:v>1376.78</c:v>
                </c:pt>
                <c:pt idx="7">
                  <c:v>1448.5520000000001</c:v>
                </c:pt>
                <c:pt idx="8">
                  <c:v>1495</c:v>
                </c:pt>
                <c:pt idx="9">
                  <c:v>1852</c:v>
                </c:pt>
                <c:pt idx="10" formatCode="General">
                  <c:v>1883.7090000000001</c:v>
                </c:pt>
                <c:pt idx="11" formatCode="General">
                  <c:v>1915.6489999999999</c:v>
                </c:pt>
                <c:pt idx="12" formatCode="General">
                  <c:v>2062.4690000000001</c:v>
                </c:pt>
                <c:pt idx="13" formatCode="General">
                  <c:v>2133.4</c:v>
                </c:pt>
                <c:pt idx="14" formatCode="General">
                  <c:v>2072.1000000000004</c:v>
                </c:pt>
                <c:pt idx="15" formatCode="General">
                  <c:v>2211.77</c:v>
                </c:pt>
                <c:pt idx="16" formatCode="General">
                  <c:v>2453.7200000000003</c:v>
                </c:pt>
                <c:pt idx="17" formatCode="General">
                  <c:v>2476.1</c:v>
                </c:pt>
                <c:pt idx="18" formatCode="General">
                  <c:v>2492.0700000000002</c:v>
                </c:pt>
                <c:pt idx="19" formatCode="General">
                  <c:v>2509.27</c:v>
                </c:pt>
                <c:pt idx="20" formatCode="0.000">
                  <c:v>2525.4700000000003</c:v>
                </c:pt>
                <c:pt idx="21" formatCode="0.000">
                  <c:v>2876.6</c:v>
                </c:pt>
                <c:pt idx="22" formatCode="0.000">
                  <c:v>2897.2999999999997</c:v>
                </c:pt>
                <c:pt idx="23" formatCode="0.000">
                  <c:v>2919.1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1F-4C36-9D15-E64BF22204CD}"/>
            </c:ext>
          </c:extLst>
        </c:ser>
        <c:ser>
          <c:idx val="1"/>
          <c:order val="1"/>
          <c:tx>
            <c:strRef>
              <c:f>'Plnění predikcí čerpání'!$A$73</c:f>
              <c:strCache>
                <c:ptCount val="1"/>
                <c:pt idx="0">
                  <c:v>právní akty - skutečnost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čerpání'!$B$73:$Y$73</c:f>
              <c:numCache>
                <c:formatCode>0</c:formatCode>
                <c:ptCount val="24"/>
                <c:pt idx="0">
                  <c:v>812</c:v>
                </c:pt>
                <c:pt idx="1">
                  <c:v>972</c:v>
                </c:pt>
                <c:pt idx="2">
                  <c:v>1149</c:v>
                </c:pt>
                <c:pt idx="3">
                  <c:v>1186</c:v>
                </c:pt>
                <c:pt idx="4" formatCode="General">
                  <c:v>1245</c:v>
                </c:pt>
                <c:pt idx="5" formatCode="General">
                  <c:v>1434</c:v>
                </c:pt>
                <c:pt idx="6">
                  <c:v>1513.6079999999999</c:v>
                </c:pt>
                <c:pt idx="7">
                  <c:v>1560.415</c:v>
                </c:pt>
                <c:pt idx="8">
                  <c:v>1642</c:v>
                </c:pt>
                <c:pt idx="9">
                  <c:v>1831</c:v>
                </c:pt>
                <c:pt idx="10" formatCode="General">
                  <c:v>1900.9269999999999</c:v>
                </c:pt>
                <c:pt idx="11" formatCode="General">
                  <c:v>1923.8389999999999</c:v>
                </c:pt>
                <c:pt idx="12" formatCode="General">
                  <c:v>1996.7339999999999</c:v>
                </c:pt>
                <c:pt idx="13" formatCode="General">
                  <c:v>2169.8759999999997</c:v>
                </c:pt>
                <c:pt idx="14" formatCode="General">
                  <c:v>2239.4220000000005</c:v>
                </c:pt>
                <c:pt idx="15" formatCode="General">
                  <c:v>2253.5530000000003</c:v>
                </c:pt>
                <c:pt idx="16" formatCode="General">
                  <c:v>2325.1150000000002</c:v>
                </c:pt>
                <c:pt idx="17" formatCode="General">
                  <c:v>2486.317</c:v>
                </c:pt>
                <c:pt idx="18" formatCode="General">
                  <c:v>2599.5429999999997</c:v>
                </c:pt>
                <c:pt idx="19" formatCode="General">
                  <c:v>2645.5030000000006</c:v>
                </c:pt>
                <c:pt idx="20" formatCode="0.000">
                  <c:v>2745.3760000000007</c:v>
                </c:pt>
                <c:pt idx="21" formatCode="0.000">
                  <c:v>2905.6379999999999</c:v>
                </c:pt>
                <c:pt idx="22" formatCode="0.000">
                  <c:v>2963.3480000000004</c:v>
                </c:pt>
                <c:pt idx="23" formatCode="0.000">
                  <c:v>2973.4449999999997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1F-4C36-9D15-E64BF22204CD}"/>
            </c:ext>
          </c:extLst>
        </c:ser>
        <c:ser>
          <c:idx val="2"/>
          <c:order val="2"/>
          <c:tx>
            <c:strRef>
              <c:f>'Plnění predikcí čerpání'!$A$74</c:f>
              <c:strCache>
                <c:ptCount val="1"/>
                <c:pt idx="0">
                  <c:v>vyúčtované ŽoP - predikce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čerpání'!$B$74:$Y$74</c:f>
              <c:numCache>
                <c:formatCode>0</c:formatCode>
                <c:ptCount val="24"/>
                <c:pt idx="0">
                  <c:v>598</c:v>
                </c:pt>
                <c:pt idx="1">
                  <c:v>786</c:v>
                </c:pt>
                <c:pt idx="2">
                  <c:v>847</c:v>
                </c:pt>
                <c:pt idx="3">
                  <c:v>892</c:v>
                </c:pt>
                <c:pt idx="4" formatCode="General">
                  <c:v>946</c:v>
                </c:pt>
                <c:pt idx="5" formatCode="General">
                  <c:v>989</c:v>
                </c:pt>
                <c:pt idx="6">
                  <c:v>1146.4959999999999</c:v>
                </c:pt>
                <c:pt idx="7">
                  <c:v>1208.1699999999998</c:v>
                </c:pt>
                <c:pt idx="8">
                  <c:v>1243</c:v>
                </c:pt>
                <c:pt idx="9">
                  <c:v>1526</c:v>
                </c:pt>
                <c:pt idx="10" formatCode="General">
                  <c:v>1623.29</c:v>
                </c:pt>
                <c:pt idx="11" formatCode="General">
                  <c:v>1690.61</c:v>
                </c:pt>
                <c:pt idx="12" formatCode="General">
                  <c:v>1741.75</c:v>
                </c:pt>
                <c:pt idx="13" formatCode="General">
                  <c:v>1836.5200000000002</c:v>
                </c:pt>
                <c:pt idx="14" formatCode="General">
                  <c:v>2072.0200000000004</c:v>
                </c:pt>
                <c:pt idx="15" formatCode="General">
                  <c:v>2126.8399999999997</c:v>
                </c:pt>
                <c:pt idx="16" formatCode="General">
                  <c:v>2380.06</c:v>
                </c:pt>
                <c:pt idx="17" formatCode="General">
                  <c:v>2317.56</c:v>
                </c:pt>
                <c:pt idx="18" formatCode="General">
                  <c:v>2348.8799999999997</c:v>
                </c:pt>
                <c:pt idx="19" formatCode="General">
                  <c:v>2389.1299999999997</c:v>
                </c:pt>
                <c:pt idx="20" formatCode="0.000">
                  <c:v>2427.38</c:v>
                </c:pt>
                <c:pt idx="21" formatCode="0.000">
                  <c:v>2540.2800000000002</c:v>
                </c:pt>
                <c:pt idx="22" formatCode="0.000">
                  <c:v>2571.6299999999997</c:v>
                </c:pt>
                <c:pt idx="23" formatCode="0.000">
                  <c:v>2587.98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1F-4C36-9D15-E64BF22204CD}"/>
            </c:ext>
          </c:extLst>
        </c:ser>
        <c:ser>
          <c:idx val="3"/>
          <c:order val="3"/>
          <c:tx>
            <c:strRef>
              <c:f>'Plnění predikcí čerpání'!$A$75</c:f>
              <c:strCache>
                <c:ptCount val="1"/>
                <c:pt idx="0">
                  <c:v>vyúčtované ŽoP - skutečnost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čerpání'!$B$75:$Y$75</c:f>
              <c:numCache>
                <c:formatCode>0</c:formatCode>
                <c:ptCount val="24"/>
                <c:pt idx="0">
                  <c:v>629</c:v>
                </c:pt>
                <c:pt idx="1">
                  <c:v>680</c:v>
                </c:pt>
                <c:pt idx="2">
                  <c:v>780</c:v>
                </c:pt>
                <c:pt idx="3">
                  <c:v>901</c:v>
                </c:pt>
                <c:pt idx="4" formatCode="General">
                  <c:v>952</c:v>
                </c:pt>
                <c:pt idx="5" formatCode="General">
                  <c:v>1005</c:v>
                </c:pt>
                <c:pt idx="6">
                  <c:v>1209.7279999999998</c:v>
                </c:pt>
                <c:pt idx="7">
                  <c:v>1297.0219999999999</c:v>
                </c:pt>
                <c:pt idx="8">
                  <c:v>1347</c:v>
                </c:pt>
                <c:pt idx="9">
                  <c:v>1414</c:v>
                </c:pt>
                <c:pt idx="10" formatCode="General">
                  <c:v>1625.663</c:v>
                </c:pt>
                <c:pt idx="11" formatCode="General">
                  <c:v>1715.25</c:v>
                </c:pt>
                <c:pt idx="12" formatCode="General">
                  <c:v>1751.336</c:v>
                </c:pt>
                <c:pt idx="13" formatCode="General">
                  <c:v>1826.4999999999998</c:v>
                </c:pt>
                <c:pt idx="14" formatCode="General">
                  <c:v>2003.9570000000001</c:v>
                </c:pt>
                <c:pt idx="15" formatCode="General">
                  <c:v>2072.9869999999996</c:v>
                </c:pt>
                <c:pt idx="16" formatCode="General">
                  <c:v>2108.4169999999999</c:v>
                </c:pt>
                <c:pt idx="17" formatCode="General">
                  <c:v>2192.8330000000001</c:v>
                </c:pt>
                <c:pt idx="18" formatCode="General">
                  <c:v>2379.4900000000002</c:v>
                </c:pt>
                <c:pt idx="19" formatCode="General">
                  <c:v>2450.2029999999995</c:v>
                </c:pt>
                <c:pt idx="20" formatCode="0.000">
                  <c:v>2479.2889999999998</c:v>
                </c:pt>
                <c:pt idx="21" formatCode="0.000">
                  <c:v>2569.288</c:v>
                </c:pt>
                <c:pt idx="22" formatCode="0.000">
                  <c:v>2743.5299999999997</c:v>
                </c:pt>
                <c:pt idx="23" formatCode="0.000">
                  <c:v>2840.5099999999998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1F-4C36-9D15-E64BF22204CD}"/>
            </c:ext>
          </c:extLst>
        </c:ser>
        <c:ser>
          <c:idx val="5"/>
          <c:order val="4"/>
          <c:tx>
            <c:strRef>
              <c:f>'Plnění predikcí čerpání'!$A$76</c:f>
              <c:strCache>
                <c:ptCount val="1"/>
                <c:pt idx="0">
                  <c:v>limit n+3 2018 (20 % alokace)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čerpání'!$B$76:$Y$76</c:f>
              <c:numCache>
                <c:formatCode>0</c:formatCode>
                <c:ptCount val="24"/>
                <c:pt idx="0">
                  <c:v>470</c:v>
                </c:pt>
                <c:pt idx="1">
                  <c:v>470</c:v>
                </c:pt>
                <c:pt idx="2">
                  <c:v>470</c:v>
                </c:pt>
                <c:pt idx="3">
                  <c:v>470</c:v>
                </c:pt>
                <c:pt idx="4" formatCode="General">
                  <c:v>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1F-4C36-9D15-E64BF22204CD}"/>
            </c:ext>
          </c:extLst>
        </c:ser>
        <c:ser>
          <c:idx val="4"/>
          <c:order val="5"/>
          <c:tx>
            <c:strRef>
              <c:f>'Plnění predikcí čerpání'!$A$77</c:f>
              <c:strCache>
                <c:ptCount val="1"/>
                <c:pt idx="0">
                  <c:v>limit n+3 2019 (42 % alokace)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čerpání'!$B$77:$Y$77</c:f>
              <c:numCache>
                <c:formatCode>General</c:formatCode>
                <c:ptCount val="24"/>
                <c:pt idx="4">
                  <c:v>973</c:v>
                </c:pt>
                <c:pt idx="5">
                  <c:v>973</c:v>
                </c:pt>
                <c:pt idx="6" formatCode="0">
                  <c:v>973.27499999999998</c:v>
                </c:pt>
                <c:pt idx="7" formatCode="0">
                  <c:v>973.27499999999998</c:v>
                </c:pt>
                <c:pt idx="8" formatCode="0">
                  <c:v>973.27499999999998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D1F-4C36-9D15-E64BF22204CD}"/>
            </c:ext>
          </c:extLst>
        </c:ser>
        <c:ser>
          <c:idx val="6"/>
          <c:order val="6"/>
          <c:tx>
            <c:strRef>
              <c:f>'Plnění predikcí čerpání'!$A$78</c:f>
              <c:strCache>
                <c:ptCount val="1"/>
                <c:pt idx="0">
                  <c:v>limit n+3 2020 (57 % alokace)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čerpání'!$B$78:$Y$78</c:f>
              <c:numCache>
                <c:formatCode>General</c:formatCode>
                <c:ptCount val="24"/>
                <c:pt idx="8" formatCode="0">
                  <c:v>1317.7840000000001</c:v>
                </c:pt>
                <c:pt idx="9">
                  <c:v>1318</c:v>
                </c:pt>
                <c:pt idx="10">
                  <c:v>1318</c:v>
                </c:pt>
                <c:pt idx="11">
                  <c:v>1318</c:v>
                </c:pt>
                <c:pt idx="12">
                  <c:v>1318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1F-4C36-9D15-E64BF22204CD}"/>
            </c:ext>
          </c:extLst>
        </c:ser>
        <c:ser>
          <c:idx val="7"/>
          <c:order val="7"/>
          <c:tx>
            <c:strRef>
              <c:f>'Plnění predikcí čerpání'!$A$79</c:f>
              <c:strCache>
                <c:ptCount val="1"/>
                <c:pt idx="0">
                  <c:v>limit n+3 2021 (54 % alokace vč. přech. obd.)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čerpání'!$B$79:$Y$79</c:f>
              <c:numCache>
                <c:formatCode>General</c:formatCode>
                <c:ptCount val="24"/>
                <c:pt idx="12">
                  <c:v>1661</c:v>
                </c:pt>
                <c:pt idx="13">
                  <c:v>1661</c:v>
                </c:pt>
                <c:pt idx="14">
                  <c:v>1661</c:v>
                </c:pt>
                <c:pt idx="15">
                  <c:v>1661</c:v>
                </c:pt>
                <c:pt idx="16">
                  <c:v>1661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D1F-4C36-9D15-E64BF22204CD}"/>
            </c:ext>
          </c:extLst>
        </c:ser>
        <c:ser>
          <c:idx val="8"/>
          <c:order val="8"/>
          <c:tx>
            <c:strRef>
              <c:f>'Plnění predikcí čerpání'!$A$80</c:f>
              <c:strCache>
                <c:ptCount val="1"/>
                <c:pt idx="0">
                  <c:v>limit n+3 2022 (65 % alokace vč. přech. obd.)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čerpání'!$B$80:$Y$80</c:f>
              <c:numCache>
                <c:formatCode>General</c:formatCode>
                <c:ptCount val="24"/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D1F-4C36-9D15-E64BF22204CD}"/>
            </c:ext>
          </c:extLst>
        </c:ser>
        <c:ser>
          <c:idx val="9"/>
          <c:order val="9"/>
          <c:tx>
            <c:strRef>
              <c:f>'Plnění predikcí čerpání'!$A$81</c:f>
              <c:strCache>
                <c:ptCount val="1"/>
                <c:pt idx="0">
                  <c:v>limit n+3 2023 (75 % alokace vč. přech. obd.)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'Plnění predikcí čerpání'!$B$71:$Y$71</c:f>
              <c:strCache>
                <c:ptCount val="24"/>
                <c:pt idx="0">
                  <c:v>4Q 2017</c:v>
                </c:pt>
                <c:pt idx="1">
                  <c:v>1Q 2018</c:v>
                </c:pt>
                <c:pt idx="2">
                  <c:v>2Q 2018</c:v>
                </c:pt>
                <c:pt idx="3">
                  <c:v>3Q 2018</c:v>
                </c:pt>
                <c:pt idx="4">
                  <c:v>4Q 2018</c:v>
                </c:pt>
                <c:pt idx="5">
                  <c:v>1Q 2019</c:v>
                </c:pt>
                <c:pt idx="6">
                  <c:v>2Q 2019</c:v>
                </c:pt>
                <c:pt idx="7">
                  <c:v>3Q 2019</c:v>
                </c:pt>
                <c:pt idx="8">
                  <c:v>4Q 2019</c:v>
                </c:pt>
                <c:pt idx="9">
                  <c:v>1Q 2020</c:v>
                </c:pt>
                <c:pt idx="10">
                  <c:v>2Q 2020</c:v>
                </c:pt>
                <c:pt idx="11">
                  <c:v>3Q 2020</c:v>
                </c:pt>
                <c:pt idx="12">
                  <c:v>4Q 2020</c:v>
                </c:pt>
                <c:pt idx="13">
                  <c:v>1Q 2021</c:v>
                </c:pt>
                <c:pt idx="14">
                  <c:v>2Q 2021</c:v>
                </c:pt>
                <c:pt idx="15">
                  <c:v>3Q 2021</c:v>
                </c:pt>
                <c:pt idx="16">
                  <c:v>4Q 2021</c:v>
                </c:pt>
                <c:pt idx="17">
                  <c:v>1Q 2022</c:v>
                </c:pt>
                <c:pt idx="18">
                  <c:v>2Q 2022</c:v>
                </c:pt>
                <c:pt idx="19">
                  <c:v>3Q 2022</c:v>
                </c:pt>
                <c:pt idx="20">
                  <c:v>4Q 2022</c:v>
                </c:pt>
                <c:pt idx="21">
                  <c:v>1Q 2023</c:v>
                </c:pt>
                <c:pt idx="22">
                  <c:v>2Q 2023</c:v>
                </c:pt>
                <c:pt idx="23">
                  <c:v>3Q 2023</c:v>
                </c:pt>
              </c:strCache>
            </c:strRef>
          </c:cat>
          <c:val>
            <c:numRef>
              <c:f>'Plnění predikcí čerpání'!$B$81:$Y$81</c:f>
              <c:numCache>
                <c:formatCode>General</c:formatCode>
                <c:ptCount val="24"/>
                <c:pt idx="20">
                  <c:v>2306</c:v>
                </c:pt>
                <c:pt idx="21">
                  <c:v>2306</c:v>
                </c:pt>
                <c:pt idx="22">
                  <c:v>2306</c:v>
                </c:pt>
                <c:pt idx="23">
                  <c:v>2306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D1F-4C36-9D15-E64BF2220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043136"/>
        <c:axId val="777306400"/>
      </c:lineChart>
      <c:catAx>
        <c:axId val="42804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miter lim="800000"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>
                <a:lumMod val="85000"/>
              </a:schemeClr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7306400"/>
        <c:crossesAt val="0"/>
        <c:auto val="1"/>
        <c:lblAlgn val="ctr"/>
        <c:lblOffset val="100"/>
        <c:noMultiLvlLbl val="0"/>
      </c:catAx>
      <c:valAx>
        <c:axId val="777306400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/>
                  <a:t>příspěvek Unie v mil.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  <a:headEnd type="non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8043136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496027753021109"/>
          <c:y val="0.16001667656023763"/>
          <c:w val="0.21985551236176207"/>
          <c:h val="0.464606010576609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Plnění výkonnostního rámce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'Plnění výkonnostního rámce'!$I$26</c:f>
              <c:strCache>
                <c:ptCount val="1"/>
                <c:pt idx="0">
                  <c:v>Aktuální stav v % z cílového stavu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'Plnění výkonnostního rámce'!$H$27:$H$39</c:f>
              <c:strCache>
                <c:ptCount val="13"/>
                <c:pt idx="0">
                  <c:v>PU 2 - Celk. veř. výdaje (EUR)</c:v>
                </c:pt>
                <c:pt idx="1">
                  <c:v>PU 2 - Podpoř. zem. podniky</c:v>
                </c:pt>
                <c:pt idx="2">
                  <c:v>PU 3 - Celk. veř. výdaje (EUR)</c:v>
                </c:pt>
                <c:pt idx="3">
                  <c:v>PU 3 - Počet podpoř. operací</c:v>
                </c:pt>
                <c:pt idx="4">
                  <c:v>PU 3 - DŽPZ</c:v>
                </c:pt>
                <c:pt idx="5">
                  <c:v>PU 4 - Celk. veř. výdaje (EUR)</c:v>
                </c:pt>
                <c:pt idx="6">
                  <c:v>PU 4 - Zem. půda pod závazkem</c:v>
                </c:pt>
                <c:pt idx="7">
                  <c:v>PU 5 - Celk. veř. výdaje (EUR)</c:v>
                </c:pt>
                <c:pt idx="8">
                  <c:v>PU 5 - Zem. a les. půda pod závazkem</c:v>
                </c:pt>
                <c:pt idx="9">
                  <c:v>PU 5 - Počet podpoř. operací</c:v>
                </c:pt>
                <c:pt idx="10">
                  <c:v>PU 6 - Celk. veř. výdaje (EUR)</c:v>
                </c:pt>
                <c:pt idx="11">
                  <c:v>PU 6 - Populace MAS</c:v>
                </c:pt>
                <c:pt idx="12">
                  <c:v>PU 6 - Počet projektů diverzifikace</c:v>
                </c:pt>
              </c:strCache>
            </c:strRef>
          </c:cat>
          <c:val>
            <c:numRef>
              <c:f>'Plnění výkonnostního rámce'!$I$27:$I$39</c:f>
              <c:numCache>
                <c:formatCode>0%</c:formatCode>
                <c:ptCount val="13"/>
                <c:pt idx="0">
                  <c:v>0.82322137920604266</c:v>
                </c:pt>
                <c:pt idx="1">
                  <c:v>1.160346299231801</c:v>
                </c:pt>
                <c:pt idx="2">
                  <c:v>0.81851509156411661</c:v>
                </c:pt>
                <c:pt idx="3">
                  <c:v>0.99603698811096431</c:v>
                </c:pt>
                <c:pt idx="4">
                  <c:v>1.4341666666666666</c:v>
                </c:pt>
                <c:pt idx="5">
                  <c:v>0.97601129167489975</c:v>
                </c:pt>
                <c:pt idx="6">
                  <c:v>0.9817549617324054</c:v>
                </c:pt>
                <c:pt idx="7">
                  <c:v>0.84391278292939076</c:v>
                </c:pt>
                <c:pt idx="8">
                  <c:v>0.22282608695652173</c:v>
                </c:pt>
                <c:pt idx="9">
                  <c:v>0.4</c:v>
                </c:pt>
                <c:pt idx="10">
                  <c:v>0.73957553627992745</c:v>
                </c:pt>
                <c:pt idx="11">
                  <c:v>1.1949694339622641</c:v>
                </c:pt>
                <c:pt idx="12">
                  <c:v>1.2091179385530229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E4-431F-9E0C-C82E8AC8C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77307184"/>
        <c:axId val="777307576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'Plnění výkonnostního rámce'!$J$26</c15:sqref>
                        </c15:formulaRef>
                      </c:ext>
                    </c:extLst>
                    <c:strCache>
                      <c:ptCount val="1"/>
                      <c:pt idx="0">
                        <c:v>Cíl pro 2023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'Plnění výkonnostního rámce'!$H$27:$H$39</c15:sqref>
                        </c15:formulaRef>
                      </c:ext>
                    </c:extLst>
                    <c:strCache>
                      <c:ptCount val="13"/>
                      <c:pt idx="0">
                        <c:v>PU 2 - Celk. veř. výdaje (EUR)</c:v>
                      </c:pt>
                      <c:pt idx="1">
                        <c:v>PU 2 - Podpoř. zem. podniky</c:v>
                      </c:pt>
                      <c:pt idx="2">
                        <c:v>PU 3 - Celk. veř. výdaje (EUR)</c:v>
                      </c:pt>
                      <c:pt idx="3">
                        <c:v>PU 3 - Počet podpoř. operací</c:v>
                      </c:pt>
                      <c:pt idx="4">
                        <c:v>PU 3 - DŽPZ</c:v>
                      </c:pt>
                      <c:pt idx="5">
                        <c:v>PU 4 - Celk. veř. výdaje (EUR)</c:v>
                      </c:pt>
                      <c:pt idx="6">
                        <c:v>PU 4 - Zem. půda pod závazkem</c:v>
                      </c:pt>
                      <c:pt idx="7">
                        <c:v>PU 5 - Celk. veř. výdaje (EUR)</c:v>
                      </c:pt>
                      <c:pt idx="8">
                        <c:v>PU 5 - Zem. a les. půda pod závazkem</c:v>
                      </c:pt>
                      <c:pt idx="9">
                        <c:v>PU 5 - Počet podpoř. operací</c:v>
                      </c:pt>
                      <c:pt idx="10">
                        <c:v>PU 6 - Celk. veř. výdaje (EUR)</c:v>
                      </c:pt>
                      <c:pt idx="11">
                        <c:v>PU 6 - Populace MAS</c:v>
                      </c:pt>
                      <c:pt idx="12">
                        <c:v>PU 6 - Počet projektů diverzifikace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'Plnění výkonnostního rámce'!$J$27:$J$39</c15:sqref>
                        </c15:formulaRef>
                      </c:ext>
                    </c:extLst>
                    <c:numCache>
                      <c:formatCode>0%</c:formatCode>
                      <c:ptCount val="1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2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5E4-431F-9E0C-C82E8AC8C581}"/>
                  </c:ext>
                </c:extLst>
              </c15:ser>
            </c15:filteredBarSeries>
          </c:ext>
        </c:extLst>
      </c:barChart>
      <c:catAx>
        <c:axId val="77730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7307576"/>
        <c:crosses val="autoZero"/>
        <c:auto val="1"/>
        <c:lblAlgn val="ctr"/>
        <c:lblOffset val="100"/>
        <c:noMultiLvlLbl val="0"/>
      </c:catAx>
      <c:valAx>
        <c:axId val="777307576"/>
        <c:scaling>
          <c:orientation val="minMax"/>
          <c:max val="1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73071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3005667</xdr:colOff>
      <xdr:row>37</xdr:row>
      <xdr:rowOff>12701</xdr:rowOff>
    </xdr:from>
    <xdr:to>
      <xdr:col>1</xdr:col>
      <xdr:colOff>6546848</xdr:colOff>
      <xdr:row>46</xdr:row>
      <xdr:rowOff>1251</xdr:rowOff>
    </xdr:to>
    <xdr:pic>
      <xdr:nvPicPr>
        <xdr:cNvPr id="2" name="Picture 5" descr="PRV_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4942" y="6051551"/>
          <a:ext cx="3541181" cy="144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1</xdr:col>
      <xdr:colOff>2914790</xdr:colOff>
      <xdr:row>45</xdr:row>
      <xdr:rowOff>105834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11333"/>
          <a:ext cx="4735123" cy="1217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1365250</xdr:colOff>
      <xdr:row>11</xdr:row>
      <xdr:rowOff>42335</xdr:rowOff>
    </xdr:from>
    <xdr:to>
      <xdr:col>1</xdr:col>
      <xdr:colOff>4265083</xdr:colOff>
      <xdr:row>37</xdr:row>
      <xdr:rowOff>127001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</xdr:colOff>
      <xdr:row>3</xdr:row>
      <xdr:rowOff>33072</xdr:rowOff>
    </xdr:from>
    <xdr:to>
      <xdr:col>28</xdr:col>
      <xdr:colOff>232833</xdr:colOff>
      <xdr:row>34</xdr:row>
      <xdr:rowOff>164041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0960CD1-0A80-4353-8748-78DE924C0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424393</xdr:colOff>
      <xdr:row>27</xdr:row>
      <xdr:rowOff>113240</xdr:rowOff>
    </xdr:from>
    <xdr:to>
      <xdr:col>5</xdr:col>
      <xdr:colOff>504825</xdr:colOff>
      <xdr:row>54</xdr:row>
      <xdr:rowOff>81491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a-fs\tesnovpublic\Users\10004330\Desktop\V&#253;konnostn&#237;%20r&#225;mec%20-%20miln&#237;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klady"/>
      <sheetName val="Číselníky"/>
    </sheetNames>
    <sheetDataSet>
      <sheetData sheetId="0"/>
      <sheetData sheetId="1">
        <row r="1">
          <cell r="C1" t="str">
            <v>Méně rozvinuté regiony</v>
          </cell>
          <cell r="F1" t="str">
            <v>EFRR</v>
          </cell>
        </row>
        <row r="2">
          <cell r="C2" t="str">
            <v>Více rozvinuté regiony</v>
          </cell>
          <cell r="F2" t="str">
            <v>ESF</v>
          </cell>
        </row>
        <row r="3">
          <cell r="C3" t="str">
            <v>Nerelevantní</v>
          </cell>
          <cell r="F3" t="str">
            <v>FS</v>
          </cell>
        </row>
        <row r="4">
          <cell r="F4" t="str">
            <v>ENRF</v>
          </cell>
        </row>
        <row r="5">
          <cell r="F5" t="str">
            <v>EZFRV</v>
          </cell>
        </row>
        <row r="6">
          <cell r="F6" t="str">
            <v>YEI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uzana.Semberova@mze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"/>
  <sheetViews>
    <sheetView tabSelected="1" zoomScaleNormal="100" workbookViewId="0">
      <selection activeCell="B13" sqref="B13"/>
    </sheetView>
  </sheetViews>
  <sheetFormatPr defaultColWidth="52.42578125" defaultRowHeight="12.75" x14ac:dyDescent="0.2"/>
  <cols>
    <col min="1" max="1" width="27.28515625" customWidth="1"/>
    <col min="2" max="2" width="99.5703125" customWidth="1"/>
    <col min="4" max="4" width="16.7109375" bestFit="1" customWidth="1"/>
  </cols>
  <sheetData>
    <row r="1" spans="1:2" ht="18" x14ac:dyDescent="0.2">
      <c r="A1" s="1" t="s">
        <v>442</v>
      </c>
    </row>
    <row r="2" spans="1:2" s="43" customFormat="1" ht="15.75" x14ac:dyDescent="0.25">
      <c r="A2" s="42"/>
      <c r="B2" s="42"/>
    </row>
    <row r="3" spans="1:2" ht="18" x14ac:dyDescent="0.2">
      <c r="A3" s="2" t="s">
        <v>0</v>
      </c>
      <c r="B3" s="2" t="s">
        <v>29</v>
      </c>
    </row>
    <row r="4" spans="1:2" s="45" customFormat="1" ht="12" x14ac:dyDescent="0.2">
      <c r="A4" s="52"/>
      <c r="B4" s="52"/>
    </row>
    <row r="5" spans="1:2" s="45" customFormat="1" ht="18" x14ac:dyDescent="0.2">
      <c r="A5" s="2" t="s">
        <v>31</v>
      </c>
      <c r="B5" s="2" t="s">
        <v>401</v>
      </c>
    </row>
    <row r="6" spans="1:2" s="45" customFormat="1" ht="12" x14ac:dyDescent="0.2">
      <c r="A6" s="53"/>
      <c r="B6" s="53"/>
    </row>
    <row r="7" spans="1:2" s="45" customFormat="1" ht="12" x14ac:dyDescent="0.2"/>
    <row r="8" spans="1:2" s="45" customFormat="1" ht="12" x14ac:dyDescent="0.2"/>
    <row r="9" spans="1:2" s="45" customFormat="1" ht="12" x14ac:dyDescent="0.2"/>
    <row r="10" spans="1:2" s="45" customFormat="1" ht="12" x14ac:dyDescent="0.2"/>
    <row r="11" spans="1:2" s="45" customFormat="1" ht="12" x14ac:dyDescent="0.2"/>
    <row r="12" spans="1:2" s="45" customFormat="1" ht="12" x14ac:dyDescent="0.2"/>
    <row r="13" spans="1:2" ht="18" x14ac:dyDescent="0.2">
      <c r="A13" s="2" t="s">
        <v>1</v>
      </c>
      <c r="B13" s="5"/>
    </row>
    <row r="14" spans="1:2" x14ac:dyDescent="0.2">
      <c r="A14" s="6"/>
      <c r="B14" s="5"/>
    </row>
    <row r="15" spans="1:2" s="45" customFormat="1" ht="12" x14ac:dyDescent="0.2">
      <c r="A15" s="44" t="s">
        <v>81</v>
      </c>
      <c r="B15" s="46">
        <v>41640</v>
      </c>
    </row>
    <row r="16" spans="1:2" s="45" customFormat="1" ht="12" x14ac:dyDescent="0.2">
      <c r="A16" s="44" t="s">
        <v>82</v>
      </c>
      <c r="B16" s="46">
        <v>45199</v>
      </c>
    </row>
    <row r="17" spans="1:2" s="45" customFormat="1" ht="12" x14ac:dyDescent="0.2">
      <c r="A17" s="47"/>
      <c r="B17" s="47"/>
    </row>
    <row r="18" spans="1:2" s="45" customFormat="1" ht="12" x14ac:dyDescent="0.2"/>
    <row r="19" spans="1:2" s="45" customFormat="1" ht="12" x14ac:dyDescent="0.2">
      <c r="A19" s="48" t="s">
        <v>83</v>
      </c>
      <c r="B19" s="48"/>
    </row>
    <row r="20" spans="1:2" s="45" customFormat="1" ht="12" x14ac:dyDescent="0.2">
      <c r="A20" s="48"/>
      <c r="B20" s="48"/>
    </row>
    <row r="21" spans="1:2" s="45" customFormat="1" ht="12" x14ac:dyDescent="0.2">
      <c r="A21" s="49" t="s">
        <v>70</v>
      </c>
      <c r="B21" s="47" t="s">
        <v>443</v>
      </c>
    </row>
    <row r="22" spans="1:2" s="45" customFormat="1" x14ac:dyDescent="0.2">
      <c r="A22" s="49" t="s">
        <v>80</v>
      </c>
      <c r="B22" s="239" t="s">
        <v>444</v>
      </c>
    </row>
    <row r="23" spans="1:2" s="45" customFormat="1" ht="12" x14ac:dyDescent="0.2"/>
    <row r="24" spans="1:2" s="45" customFormat="1" ht="12" x14ac:dyDescent="0.2">
      <c r="A24" s="44" t="s">
        <v>2</v>
      </c>
      <c r="B24" s="46">
        <v>45199</v>
      </c>
    </row>
    <row r="25" spans="1:2" s="45" customFormat="1" ht="12" hidden="1" x14ac:dyDescent="0.2">
      <c r="A25" s="51" t="s">
        <v>85</v>
      </c>
      <c r="B25" s="46">
        <v>44474</v>
      </c>
    </row>
    <row r="26" spans="1:2" s="45" customFormat="1" ht="12" hidden="1" x14ac:dyDescent="0.2">
      <c r="A26" s="51" t="s">
        <v>86</v>
      </c>
      <c r="B26" s="46" t="s">
        <v>87</v>
      </c>
    </row>
    <row r="27" spans="1:2" s="45" customFormat="1" ht="12" x14ac:dyDescent="0.2">
      <c r="A27" s="51"/>
      <c r="B27" s="46"/>
    </row>
    <row r="28" spans="1:2" s="45" customFormat="1" ht="12" x14ac:dyDescent="0.2">
      <c r="A28" s="47"/>
      <c r="B28" s="47"/>
    </row>
    <row r="29" spans="1:2" s="45" customFormat="1" thickBot="1" x14ac:dyDescent="0.25">
      <c r="A29" s="50" t="s">
        <v>79</v>
      </c>
      <c r="B29" s="50"/>
    </row>
    <row r="30" spans="1:2" s="45" customFormat="1" ht="12" x14ac:dyDescent="0.2">
      <c r="A30" s="157" t="s">
        <v>88</v>
      </c>
      <c r="B30" s="158"/>
    </row>
    <row r="31" spans="1:2" s="45" customFormat="1" thickBot="1" x14ac:dyDescent="0.25">
      <c r="A31" s="159"/>
      <c r="B31" s="160"/>
    </row>
    <row r="32" spans="1:2" s="45" customFormat="1" ht="12" x14ac:dyDescent="0.2">
      <c r="A32" s="47"/>
      <c r="B32" s="47"/>
    </row>
    <row r="33" spans="1:2" s="45" customFormat="1" ht="12" x14ac:dyDescent="0.2">
      <c r="A33" s="47"/>
      <c r="B33" s="47"/>
    </row>
    <row r="34" spans="1:2" s="45" customFormat="1" ht="12" hidden="1" x14ac:dyDescent="0.2">
      <c r="A34" s="51" t="s">
        <v>30</v>
      </c>
      <c r="B34" s="47" t="s">
        <v>402</v>
      </c>
    </row>
    <row r="35" spans="1:2" s="45" customFormat="1" ht="12" x14ac:dyDescent="0.2"/>
  </sheetData>
  <mergeCells count="1">
    <mergeCell ref="A30:B31"/>
  </mergeCells>
  <hyperlinks>
    <hyperlink ref="B22" r:id="rId1" display="mailto:Zuzana.Semberova@mze.cz" xr:uid="{BDAF9598-94A8-491F-9BDB-BD5F10AD0539}"/>
  </hyperlinks>
  <pageMargins left="0.7" right="0.7" top="0.78740157499999996" bottom="0.78740157499999996" header="0.3" footer="0.3"/>
  <pageSetup paperSize="8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zoomScale="90" zoomScaleNormal="90" workbookViewId="0">
      <selection activeCell="J17" sqref="J17"/>
    </sheetView>
  </sheetViews>
  <sheetFormatPr defaultRowHeight="12.75" x14ac:dyDescent="0.2"/>
  <cols>
    <col min="1" max="1" width="68.28515625" style="5" customWidth="1"/>
    <col min="2" max="2" width="67.42578125" style="5" customWidth="1"/>
    <col min="3" max="3" width="9.140625" style="5"/>
    <col min="4" max="4" width="17.85546875" style="5" bestFit="1" customWidth="1"/>
    <col min="5" max="5" width="9.140625" style="5"/>
    <col min="6" max="6" width="15.85546875" style="5" customWidth="1"/>
    <col min="7" max="16384" width="9.140625" style="5"/>
  </cols>
  <sheetData>
    <row r="1" spans="1:7" ht="18" x14ac:dyDescent="0.2">
      <c r="A1" s="2" t="s">
        <v>84</v>
      </c>
    </row>
    <row r="2" spans="1:7" x14ac:dyDescent="0.2">
      <c r="A2" s="5" t="s">
        <v>356</v>
      </c>
      <c r="B2" s="156">
        <v>75047768055.958115</v>
      </c>
      <c r="G2" s="117"/>
    </row>
    <row r="3" spans="1:7" x14ac:dyDescent="0.2">
      <c r="A3" s="5" t="s">
        <v>69</v>
      </c>
      <c r="B3" s="156"/>
    </row>
    <row r="4" spans="1:7" x14ac:dyDescent="0.2">
      <c r="A4" s="5" t="s">
        <v>65</v>
      </c>
      <c r="B4" s="156">
        <v>79913568881</v>
      </c>
      <c r="C4" s="36">
        <f>B4/B2</f>
        <v>1.0648360497731761</v>
      </c>
      <c r="D4" s="145"/>
    </row>
    <row r="5" spans="1:7" x14ac:dyDescent="0.2">
      <c r="A5" s="5" t="s">
        <v>66</v>
      </c>
      <c r="B5" s="156">
        <v>98768688383</v>
      </c>
      <c r="C5" s="36">
        <f>B5/B2</f>
        <v>1.3160776255111915</v>
      </c>
    </row>
    <row r="6" spans="1:7" x14ac:dyDescent="0.2">
      <c r="A6" s="5" t="s">
        <v>67</v>
      </c>
      <c r="B6" s="156">
        <v>77317784359</v>
      </c>
      <c r="C6" s="36">
        <f>B6/B2</f>
        <v>1.0302476191077299</v>
      </c>
    </row>
    <row r="7" spans="1:7" x14ac:dyDescent="0.2">
      <c r="A7" s="5" t="s">
        <v>68</v>
      </c>
      <c r="B7" s="156">
        <v>72484230646.170013</v>
      </c>
      <c r="C7" s="36">
        <f>B7/B2</f>
        <v>0.96584125715935165</v>
      </c>
    </row>
    <row r="9" spans="1:7" x14ac:dyDescent="0.2">
      <c r="A9" s="5" t="s">
        <v>413</v>
      </c>
    </row>
    <row r="41" spans="3:7" ht="12.75" customHeight="1" x14ac:dyDescent="0.2">
      <c r="C41" s="34"/>
      <c r="D41" s="34"/>
      <c r="E41" s="34"/>
      <c r="F41" s="34"/>
      <c r="G41" s="34"/>
    </row>
    <row r="42" spans="3:7" x14ac:dyDescent="0.2">
      <c r="C42" s="34"/>
      <c r="D42" s="34"/>
      <c r="E42" s="34"/>
      <c r="F42" s="34"/>
      <c r="G42" s="34"/>
    </row>
  </sheetData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"/>
  <sheetViews>
    <sheetView zoomScale="90" zoomScaleNormal="90" workbookViewId="0">
      <selection activeCell="B16" sqref="B16"/>
    </sheetView>
  </sheetViews>
  <sheetFormatPr defaultRowHeight="14.25" x14ac:dyDescent="0.2"/>
  <cols>
    <col min="1" max="1" width="10.85546875" style="37" customWidth="1"/>
    <col min="2" max="2" width="84.5703125" style="37" customWidth="1"/>
    <col min="3" max="3" width="12.7109375" style="37" customWidth="1"/>
    <col min="4" max="4" width="12.42578125" style="37" hidden="1" customWidth="1"/>
    <col min="5" max="5" width="13.7109375" style="37" hidden="1" customWidth="1"/>
    <col min="6" max="6" width="12.42578125" style="37" customWidth="1"/>
    <col min="7" max="7" width="42.7109375" style="37" hidden="1" customWidth="1"/>
    <col min="8" max="8" width="53" style="37" hidden="1" customWidth="1"/>
    <col min="9" max="9" width="17.28515625" style="37" customWidth="1"/>
    <col min="10" max="10" width="12.85546875" style="37" customWidth="1"/>
    <col min="11" max="11" width="15.5703125" style="37" customWidth="1"/>
    <col min="12" max="12" width="11.140625" style="37" customWidth="1"/>
    <col min="13" max="13" width="11.42578125" style="37" customWidth="1"/>
    <col min="14" max="14" width="10.5703125" style="37" customWidth="1"/>
    <col min="15" max="15" width="11.28515625" style="37" customWidth="1"/>
    <col min="16" max="16" width="10.28515625" style="37" customWidth="1"/>
    <col min="17" max="17" width="10.42578125" style="37" customWidth="1"/>
    <col min="18" max="16384" width="9.140625" style="37"/>
  </cols>
  <sheetData>
    <row r="1" spans="1:15" ht="18" x14ac:dyDescent="0.2">
      <c r="A1" s="161" t="s">
        <v>419</v>
      </c>
      <c r="B1" s="162"/>
      <c r="C1" s="162"/>
      <c r="D1" s="162"/>
      <c r="E1" s="162"/>
      <c r="F1" s="162"/>
      <c r="G1" s="162"/>
      <c r="H1" s="162"/>
      <c r="I1" s="3"/>
      <c r="J1" s="3"/>
      <c r="K1" s="3"/>
      <c r="L1" s="3"/>
      <c r="M1" s="3"/>
      <c r="N1" s="3"/>
      <c r="O1" s="3"/>
    </row>
    <row r="2" spans="1:15" ht="18" x14ac:dyDescent="0.2">
      <c r="A2" s="163"/>
      <c r="B2" s="163"/>
      <c r="C2" s="163"/>
      <c r="D2" s="163"/>
      <c r="E2" s="163"/>
      <c r="F2" s="163"/>
      <c r="G2" s="163"/>
      <c r="H2" s="163"/>
      <c r="I2" s="3"/>
      <c r="J2" s="3"/>
      <c r="K2" s="3"/>
      <c r="L2" s="3"/>
      <c r="M2" s="3"/>
      <c r="N2" s="3"/>
      <c r="O2" s="3"/>
    </row>
    <row r="3" spans="1:15" s="87" customFormat="1" ht="25.5" x14ac:dyDescent="0.2">
      <c r="A3" s="107" t="s">
        <v>3</v>
      </c>
      <c r="B3" s="107" t="s">
        <v>4</v>
      </c>
      <c r="C3" s="107" t="s">
        <v>348</v>
      </c>
      <c r="D3" s="107" t="s">
        <v>370</v>
      </c>
      <c r="E3" s="107" t="s">
        <v>371</v>
      </c>
      <c r="F3" s="107" t="s">
        <v>5</v>
      </c>
      <c r="G3" s="107" t="s">
        <v>89</v>
      </c>
      <c r="H3" s="107" t="s">
        <v>90</v>
      </c>
      <c r="I3" s="107" t="s">
        <v>374</v>
      </c>
    </row>
    <row r="4" spans="1:15" x14ac:dyDescent="0.2">
      <c r="A4" s="153" t="s">
        <v>440</v>
      </c>
      <c r="B4" s="108" t="s">
        <v>64</v>
      </c>
      <c r="C4" s="109" t="s">
        <v>373</v>
      </c>
      <c r="D4" s="110"/>
      <c r="E4" s="110"/>
      <c r="F4" s="109" t="s">
        <v>369</v>
      </c>
      <c r="G4" s="111" t="s">
        <v>397</v>
      </c>
      <c r="H4" s="112" t="s">
        <v>398</v>
      </c>
      <c r="I4" s="113" t="s">
        <v>372</v>
      </c>
    </row>
    <row r="5" spans="1:15" x14ac:dyDescent="0.2">
      <c r="A5" s="153" t="s">
        <v>440</v>
      </c>
      <c r="B5" s="108" t="s">
        <v>357</v>
      </c>
      <c r="C5" s="109" t="s">
        <v>373</v>
      </c>
      <c r="D5" s="110"/>
      <c r="E5" s="110"/>
      <c r="F5" s="109" t="s">
        <v>369</v>
      </c>
      <c r="G5" s="111" t="s">
        <v>397</v>
      </c>
      <c r="H5" s="112" t="s">
        <v>398</v>
      </c>
      <c r="I5" s="113" t="s">
        <v>372</v>
      </c>
    </row>
    <row r="6" spans="1:15" s="106" customFormat="1" x14ac:dyDescent="0.2">
      <c r="A6" s="108" t="s">
        <v>422</v>
      </c>
      <c r="B6" s="108" t="s">
        <v>423</v>
      </c>
      <c r="C6" s="146" t="s">
        <v>25</v>
      </c>
      <c r="D6" s="116"/>
      <c r="E6" s="114"/>
      <c r="F6" s="108" t="s">
        <v>403</v>
      </c>
      <c r="G6" s="109"/>
      <c r="H6" s="114"/>
      <c r="I6" s="115" t="s">
        <v>421</v>
      </c>
    </row>
    <row r="7" spans="1:15" x14ac:dyDescent="0.2">
      <c r="A7" s="108" t="s">
        <v>424</v>
      </c>
      <c r="B7" s="108" t="s">
        <v>425</v>
      </c>
      <c r="C7" s="146" t="s">
        <v>428</v>
      </c>
      <c r="D7" s="116"/>
      <c r="E7" s="114"/>
      <c r="F7" s="108" t="s">
        <v>403</v>
      </c>
      <c r="G7" s="109"/>
      <c r="H7" s="114"/>
      <c r="I7" s="115" t="s">
        <v>421</v>
      </c>
    </row>
    <row r="8" spans="1:15" x14ac:dyDescent="0.2">
      <c r="A8" s="108" t="s">
        <v>424</v>
      </c>
      <c r="B8" s="108" t="s">
        <v>426</v>
      </c>
      <c r="C8" s="146" t="s">
        <v>428</v>
      </c>
      <c r="D8" s="116"/>
      <c r="E8" s="114"/>
      <c r="F8" s="108" t="s">
        <v>403</v>
      </c>
      <c r="G8" s="109"/>
      <c r="H8" s="114"/>
      <c r="I8" s="115" t="s">
        <v>421</v>
      </c>
    </row>
    <row r="9" spans="1:15" x14ac:dyDescent="0.2">
      <c r="A9" s="108" t="s">
        <v>427</v>
      </c>
      <c r="B9" s="108" t="s">
        <v>420</v>
      </c>
      <c r="C9" s="146" t="s">
        <v>17</v>
      </c>
      <c r="D9" s="116"/>
      <c r="E9" s="114"/>
      <c r="F9" s="108" t="s">
        <v>403</v>
      </c>
      <c r="G9" s="109"/>
      <c r="H9" s="114"/>
      <c r="I9" s="115" t="s">
        <v>421</v>
      </c>
    </row>
  </sheetData>
  <sortState xmlns:xlrd2="http://schemas.microsoft.com/office/spreadsheetml/2017/richdata2" ref="A6:I23">
    <sortCondition ref="A6:A23"/>
    <sortCondition ref="B6:B23"/>
  </sortState>
  <mergeCells count="2">
    <mergeCell ref="A1:H1"/>
    <mergeCell ref="A2:H2"/>
  </mergeCells>
  <phoneticPr fontId="55" type="noConversion"/>
  <pageMargins left="0.23622047244094491" right="0.23622047244094491" top="0.74803149606299213" bottom="0.74803149606299213" header="0.31496062992125984" footer="0.31496062992125984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106"/>
  <sheetViews>
    <sheetView topLeftCell="A38" zoomScale="90" zoomScaleNormal="90" workbookViewId="0">
      <selection activeCell="M53" sqref="M53"/>
    </sheetView>
  </sheetViews>
  <sheetFormatPr defaultRowHeight="14.25" x14ac:dyDescent="0.2"/>
  <cols>
    <col min="1" max="1" width="13" style="54" customWidth="1"/>
    <col min="2" max="2" width="8.28515625" style="54" customWidth="1"/>
    <col min="3" max="3" width="18.5703125" style="54" customWidth="1"/>
    <col min="4" max="5" width="10.42578125" style="54" customWidth="1"/>
    <col min="6" max="6" width="10.85546875" style="54" customWidth="1"/>
    <col min="7" max="7" width="16.5703125" style="54" customWidth="1"/>
    <col min="8" max="8" width="10.7109375" style="54" customWidth="1"/>
    <col min="9" max="9" width="12.28515625" style="54" customWidth="1"/>
    <col min="10" max="13" width="10.7109375" style="54" customWidth="1"/>
    <col min="14" max="15" width="9.140625" style="54"/>
    <col min="16" max="17" width="9.5703125" style="54" bestFit="1" customWidth="1"/>
    <col min="18" max="21" width="9.5703125" style="54" customWidth="1"/>
    <col min="22" max="16384" width="9.140625" style="54"/>
  </cols>
  <sheetData>
    <row r="1" spans="1:9" ht="18" x14ac:dyDescent="0.2">
      <c r="A1" s="177" t="s">
        <v>438</v>
      </c>
      <c r="B1" s="178"/>
      <c r="C1" s="178"/>
      <c r="D1" s="178"/>
      <c r="E1" s="178"/>
      <c r="I1" s="55"/>
    </row>
    <row r="2" spans="1:9" ht="13.5" customHeight="1" x14ac:dyDescent="0.25">
      <c r="A2" s="56"/>
      <c r="B2" s="56"/>
      <c r="C2" s="56"/>
      <c r="D2" s="56"/>
      <c r="E2" s="56"/>
    </row>
    <row r="3" spans="1:9" ht="15.75" thickBot="1" x14ac:dyDescent="0.25">
      <c r="A3" s="179"/>
      <c r="B3" s="178"/>
      <c r="C3" s="178"/>
      <c r="D3" s="178"/>
      <c r="E3" s="178"/>
      <c r="F3" s="178"/>
      <c r="G3" s="178"/>
      <c r="H3" s="178"/>
    </row>
    <row r="4" spans="1:9" s="57" customFormat="1" ht="13.5" thickBot="1" x14ac:dyDescent="0.25">
      <c r="A4" s="180" t="s">
        <v>12</v>
      </c>
      <c r="B4" s="181"/>
      <c r="C4" s="181"/>
      <c r="D4" s="181"/>
      <c r="E4" s="181"/>
      <c r="F4" s="181"/>
      <c r="G4" s="182"/>
    </row>
    <row r="5" spans="1:9" s="61" customFormat="1" ht="24.75" thickBot="1" x14ac:dyDescent="0.25">
      <c r="A5" s="58" t="s">
        <v>7</v>
      </c>
      <c r="B5" s="59" t="s">
        <v>8</v>
      </c>
      <c r="C5" s="41" t="s">
        <v>32</v>
      </c>
      <c r="D5" s="60" t="s">
        <v>429</v>
      </c>
      <c r="E5" s="60" t="s">
        <v>429</v>
      </c>
      <c r="F5" s="183" t="s">
        <v>9</v>
      </c>
      <c r="G5" s="184"/>
    </row>
    <row r="6" spans="1:9" s="57" customFormat="1" ht="12.75" x14ac:dyDescent="0.2">
      <c r="A6" s="62"/>
      <c r="B6" s="63"/>
      <c r="C6" s="63"/>
      <c r="D6" s="151" t="s">
        <v>375</v>
      </c>
      <c r="E6" s="151" t="s">
        <v>376</v>
      </c>
      <c r="F6" s="185"/>
      <c r="G6" s="186"/>
    </row>
    <row r="7" spans="1:9" s="57" customFormat="1" ht="12.75" x14ac:dyDescent="0.2">
      <c r="A7" s="164">
        <v>1</v>
      </c>
      <c r="B7" s="167" t="s">
        <v>10</v>
      </c>
      <c r="C7" s="64" t="s">
        <v>33</v>
      </c>
      <c r="D7" s="65">
        <v>0</v>
      </c>
      <c r="E7" s="65">
        <v>0</v>
      </c>
      <c r="F7" s="170"/>
      <c r="G7" s="171"/>
    </row>
    <row r="8" spans="1:9" s="57" customFormat="1" ht="12.75" x14ac:dyDescent="0.2">
      <c r="A8" s="165"/>
      <c r="B8" s="168"/>
      <c r="C8" s="64" t="s">
        <v>34</v>
      </c>
      <c r="D8" s="65">
        <v>0</v>
      </c>
      <c r="E8" s="65">
        <v>0</v>
      </c>
      <c r="F8" s="172"/>
      <c r="G8" s="173"/>
    </row>
    <row r="9" spans="1:9" s="57" customFormat="1" ht="12.75" x14ac:dyDescent="0.2">
      <c r="A9" s="166"/>
      <c r="B9" s="168"/>
      <c r="C9" s="64" t="s">
        <v>35</v>
      </c>
      <c r="D9" s="66">
        <v>1</v>
      </c>
      <c r="E9" s="66">
        <v>1</v>
      </c>
      <c r="F9" s="174"/>
      <c r="G9" s="175"/>
    </row>
    <row r="10" spans="1:9" s="57" customFormat="1" ht="12.75" x14ac:dyDescent="0.2">
      <c r="A10" s="164">
        <v>2</v>
      </c>
      <c r="B10" s="168"/>
      <c r="C10" s="64" t="s">
        <v>33</v>
      </c>
      <c r="D10" s="65">
        <v>430</v>
      </c>
      <c r="E10" s="65">
        <v>437.7</v>
      </c>
      <c r="F10" s="170"/>
      <c r="G10" s="171"/>
    </row>
    <row r="11" spans="1:9" s="57" customFormat="1" ht="12.75" x14ac:dyDescent="0.2">
      <c r="A11" s="165"/>
      <c r="B11" s="168"/>
      <c r="C11" s="64" t="s">
        <v>34</v>
      </c>
      <c r="D11" s="65">
        <v>419.66899999999998</v>
      </c>
      <c r="E11" s="65">
        <v>423.16699999999997</v>
      </c>
      <c r="F11" s="172"/>
      <c r="G11" s="173"/>
    </row>
    <row r="12" spans="1:9" s="57" customFormat="1" ht="12.75" x14ac:dyDescent="0.2">
      <c r="A12" s="166"/>
      <c r="B12" s="168"/>
      <c r="C12" s="64" t="s">
        <v>35</v>
      </c>
      <c r="D12" s="66">
        <f>D11/D10</f>
        <v>0.97597441860465117</v>
      </c>
      <c r="E12" s="66">
        <f>E11/E10</f>
        <v>0.96679689284898329</v>
      </c>
      <c r="F12" s="174"/>
      <c r="G12" s="175"/>
    </row>
    <row r="13" spans="1:9" s="57" customFormat="1" ht="12.75" x14ac:dyDescent="0.2">
      <c r="A13" s="164">
        <v>3</v>
      </c>
      <c r="B13" s="168"/>
      <c r="C13" s="64" t="s">
        <v>33</v>
      </c>
      <c r="D13" s="65">
        <v>232</v>
      </c>
      <c r="E13" s="65">
        <v>236</v>
      </c>
      <c r="F13" s="170"/>
      <c r="G13" s="171"/>
    </row>
    <row r="14" spans="1:9" s="57" customFormat="1" ht="12.75" x14ac:dyDescent="0.2">
      <c r="A14" s="165"/>
      <c r="B14" s="168"/>
      <c r="C14" s="64" t="s">
        <v>34</v>
      </c>
      <c r="D14" s="65">
        <v>240.352</v>
      </c>
      <c r="E14" s="65">
        <v>241.167</v>
      </c>
      <c r="F14" s="172"/>
      <c r="G14" s="173"/>
    </row>
    <row r="15" spans="1:9" s="57" customFormat="1" ht="12.75" x14ac:dyDescent="0.2">
      <c r="A15" s="166"/>
      <c r="B15" s="168"/>
      <c r="C15" s="64" t="s">
        <v>35</v>
      </c>
      <c r="D15" s="29">
        <f>D14/D13</f>
        <v>1.036</v>
      </c>
      <c r="E15" s="29">
        <f>E14/E13</f>
        <v>1.0218940677966102</v>
      </c>
      <c r="F15" s="174"/>
      <c r="G15" s="175"/>
    </row>
    <row r="16" spans="1:9" s="57" customFormat="1" ht="12.75" x14ac:dyDescent="0.2">
      <c r="A16" s="164">
        <v>4</v>
      </c>
      <c r="B16" s="168"/>
      <c r="C16" s="64" t="s">
        <v>33</v>
      </c>
      <c r="D16" s="65">
        <v>2050</v>
      </c>
      <c r="E16" s="65">
        <v>2050</v>
      </c>
      <c r="F16" s="170"/>
      <c r="G16" s="171"/>
    </row>
    <row r="17" spans="1:12" s="57" customFormat="1" ht="12.75" x14ac:dyDescent="0.2">
      <c r="A17" s="165"/>
      <c r="B17" s="168"/>
      <c r="C17" s="64" t="s">
        <v>34</v>
      </c>
      <c r="D17" s="65">
        <v>2097.1889999999999</v>
      </c>
      <c r="E17" s="65">
        <v>2101.1990000000001</v>
      </c>
      <c r="F17" s="172"/>
      <c r="G17" s="173"/>
    </row>
    <row r="18" spans="1:12" s="57" customFormat="1" ht="12.75" x14ac:dyDescent="0.2">
      <c r="A18" s="166"/>
      <c r="B18" s="168"/>
      <c r="C18" s="64" t="s">
        <v>35</v>
      </c>
      <c r="D18" s="29">
        <f>D17/D16</f>
        <v>1.0230190243902437</v>
      </c>
      <c r="E18" s="29">
        <f>E17/E16</f>
        <v>1.0249751219512195</v>
      </c>
      <c r="F18" s="174"/>
      <c r="G18" s="175"/>
    </row>
    <row r="19" spans="1:12" s="57" customFormat="1" ht="12.75" x14ac:dyDescent="0.2">
      <c r="A19" s="164">
        <v>5</v>
      </c>
      <c r="B19" s="168"/>
      <c r="C19" s="64" t="s">
        <v>33</v>
      </c>
      <c r="D19" s="65">
        <v>7</v>
      </c>
      <c r="E19" s="65">
        <v>7.1</v>
      </c>
      <c r="F19" s="170"/>
      <c r="G19" s="171"/>
    </row>
    <row r="20" spans="1:12" s="57" customFormat="1" ht="12.75" x14ac:dyDescent="0.2">
      <c r="A20" s="165"/>
      <c r="B20" s="168"/>
      <c r="C20" s="64" t="s">
        <v>34</v>
      </c>
      <c r="D20" s="65">
        <v>7.7930000000000001</v>
      </c>
      <c r="E20" s="65">
        <v>7.819</v>
      </c>
      <c r="F20" s="172"/>
      <c r="G20" s="173"/>
    </row>
    <row r="21" spans="1:12" s="57" customFormat="1" ht="12.75" x14ac:dyDescent="0.2">
      <c r="A21" s="166"/>
      <c r="B21" s="168"/>
      <c r="C21" s="64" t="s">
        <v>35</v>
      </c>
      <c r="D21" s="29">
        <f>D20/D19</f>
        <v>1.1132857142857142</v>
      </c>
      <c r="E21" s="29">
        <f>E20/E19</f>
        <v>1.1012676056338029</v>
      </c>
      <c r="F21" s="174"/>
      <c r="G21" s="175"/>
    </row>
    <row r="22" spans="1:12" s="57" customFormat="1" ht="12.75" x14ac:dyDescent="0.2">
      <c r="A22" s="164">
        <v>6</v>
      </c>
      <c r="B22" s="168"/>
      <c r="C22" s="64" t="s">
        <v>33</v>
      </c>
      <c r="D22" s="65">
        <v>142</v>
      </c>
      <c r="E22" s="65">
        <v>150</v>
      </c>
      <c r="F22" s="170"/>
      <c r="G22" s="171"/>
    </row>
    <row r="23" spans="1:12" s="57" customFormat="1" ht="12.75" x14ac:dyDescent="0.2">
      <c r="A23" s="165"/>
      <c r="B23" s="168"/>
      <c r="C23" s="64" t="s">
        <v>34</v>
      </c>
      <c r="D23" s="65">
        <v>162.80199999999999</v>
      </c>
      <c r="E23" s="65">
        <v>164.298</v>
      </c>
      <c r="F23" s="172"/>
      <c r="G23" s="173"/>
    </row>
    <row r="24" spans="1:12" s="57" customFormat="1" ht="12.75" x14ac:dyDescent="0.2">
      <c r="A24" s="166"/>
      <c r="B24" s="168"/>
      <c r="C24" s="64" t="s">
        <v>35</v>
      </c>
      <c r="D24" s="66">
        <f>D23/D22</f>
        <v>1.1464929577464789</v>
      </c>
      <c r="E24" s="66">
        <f>E23/E22</f>
        <v>1.0953200000000001</v>
      </c>
      <c r="F24" s="174"/>
      <c r="G24" s="175"/>
    </row>
    <row r="25" spans="1:12" s="57" customFormat="1" ht="12.75" x14ac:dyDescent="0.2">
      <c r="A25" s="164" t="s">
        <v>36</v>
      </c>
      <c r="B25" s="168"/>
      <c r="C25" s="64" t="s">
        <v>33</v>
      </c>
      <c r="D25" s="65">
        <v>22.1</v>
      </c>
      <c r="E25" s="65">
        <v>23.5</v>
      </c>
      <c r="F25" s="170" t="s">
        <v>430</v>
      </c>
      <c r="G25" s="171"/>
    </row>
    <row r="26" spans="1:12" s="57" customFormat="1" ht="12.75" x14ac:dyDescent="0.2">
      <c r="A26" s="165"/>
      <c r="B26" s="168"/>
      <c r="C26" s="64" t="s">
        <v>34</v>
      </c>
      <c r="D26" s="65">
        <v>25.128</v>
      </c>
      <c r="E26" s="65">
        <v>25.119</v>
      </c>
      <c r="F26" s="172"/>
      <c r="G26" s="173"/>
    </row>
    <row r="27" spans="1:12" s="57" customFormat="1" ht="12.75" x14ac:dyDescent="0.2">
      <c r="A27" s="166"/>
      <c r="B27" s="168"/>
      <c r="C27" s="64" t="s">
        <v>35</v>
      </c>
      <c r="D27" s="66">
        <f>D26/D25</f>
        <v>1.1370135746606334</v>
      </c>
      <c r="E27" s="66">
        <f>E26/E25</f>
        <v>1.0688936170212766</v>
      </c>
      <c r="F27" s="174"/>
      <c r="G27" s="175"/>
    </row>
    <row r="28" spans="1:12" s="57" customFormat="1" ht="12.75" x14ac:dyDescent="0.2">
      <c r="A28" s="164" t="s">
        <v>78</v>
      </c>
      <c r="B28" s="168"/>
      <c r="C28" s="64" t="s">
        <v>33</v>
      </c>
      <c r="D28" s="65">
        <v>14.2</v>
      </c>
      <c r="E28" s="65">
        <v>14.8</v>
      </c>
      <c r="F28" s="170"/>
      <c r="G28" s="171"/>
    </row>
    <row r="29" spans="1:12" s="57" customFormat="1" ht="12.75" x14ac:dyDescent="0.2">
      <c r="A29" s="165"/>
      <c r="B29" s="168"/>
      <c r="C29" s="64" t="s">
        <v>34</v>
      </c>
      <c r="D29" s="65">
        <v>10.414999999999999</v>
      </c>
      <c r="E29" s="65">
        <v>10.676</v>
      </c>
      <c r="F29" s="172"/>
      <c r="G29" s="173"/>
    </row>
    <row r="30" spans="1:12" s="57" customFormat="1" ht="13.5" thickBot="1" x14ac:dyDescent="0.25">
      <c r="A30" s="176"/>
      <c r="B30" s="168"/>
      <c r="C30" s="67" t="s">
        <v>35</v>
      </c>
      <c r="D30" s="100">
        <f>D29/D28</f>
        <v>0.73345070422535208</v>
      </c>
      <c r="E30" s="100">
        <f>E29/E28</f>
        <v>0.72135135135135131</v>
      </c>
      <c r="F30" s="187"/>
      <c r="G30" s="188"/>
      <c r="J30" s="68"/>
      <c r="K30" s="68"/>
      <c r="L30" s="68"/>
    </row>
    <row r="31" spans="1:12" s="57" customFormat="1" ht="12.75" x14ac:dyDescent="0.2">
      <c r="A31" s="164" t="s">
        <v>0</v>
      </c>
      <c r="B31" s="168"/>
      <c r="C31" s="64" t="s">
        <v>33</v>
      </c>
      <c r="D31" s="152">
        <f>D10+D13+D16+D19+D22+D25+D28</f>
        <v>2897.2999999999997</v>
      </c>
      <c r="E31" s="152">
        <f>E10+E13+E16+E19+E22+E25+E28</f>
        <v>2919.1</v>
      </c>
      <c r="F31" s="189"/>
      <c r="G31" s="190"/>
    </row>
    <row r="32" spans="1:12" s="57" customFormat="1" ht="12.75" x14ac:dyDescent="0.2">
      <c r="A32" s="165"/>
      <c r="B32" s="168"/>
      <c r="C32" s="64" t="s">
        <v>34</v>
      </c>
      <c r="D32" s="65">
        <f>D11+D14+D17+D20+D23+D26+D29</f>
        <v>2963.3480000000004</v>
      </c>
      <c r="E32" s="65">
        <f>E11+E14+E17+E20+E23+E26+E29</f>
        <v>2973.4449999999997</v>
      </c>
      <c r="F32" s="191"/>
      <c r="G32" s="192"/>
    </row>
    <row r="33" spans="1:26" s="57" customFormat="1" ht="13.5" thickBot="1" x14ac:dyDescent="0.25">
      <c r="A33" s="176"/>
      <c r="B33" s="169"/>
      <c r="C33" s="67" t="s">
        <v>35</v>
      </c>
      <c r="D33" s="27">
        <f>D32/D31</f>
        <v>1.0227963966451525</v>
      </c>
      <c r="E33" s="27">
        <f>E32/E31</f>
        <v>1.0186170394984755</v>
      </c>
      <c r="F33" s="193"/>
      <c r="G33" s="194"/>
      <c r="J33" s="68"/>
      <c r="K33" s="68"/>
      <c r="L33" s="68"/>
    </row>
    <row r="34" spans="1:26" s="57" customFormat="1" ht="15" customHeight="1" x14ac:dyDescent="0.2">
      <c r="A34" s="69"/>
      <c r="B34" s="69"/>
      <c r="C34" s="69"/>
      <c r="D34" s="69"/>
      <c r="E34" s="69"/>
      <c r="F34" s="70"/>
      <c r="G34" s="70"/>
    </row>
    <row r="35" spans="1:26" s="57" customFormat="1" ht="13.5" thickBot="1" x14ac:dyDescent="0.25">
      <c r="A35" s="69"/>
      <c r="B35" s="69"/>
      <c r="C35" s="69"/>
      <c r="D35" s="69"/>
      <c r="E35" s="69"/>
      <c r="F35" s="70"/>
      <c r="G35" s="70"/>
      <c r="I35" s="57" t="s">
        <v>13</v>
      </c>
    </row>
    <row r="36" spans="1:26" s="57" customFormat="1" ht="13.5" thickBot="1" x14ac:dyDescent="0.25">
      <c r="A36" s="180" t="s">
        <v>11</v>
      </c>
      <c r="B36" s="181"/>
      <c r="C36" s="181"/>
      <c r="D36" s="181"/>
      <c r="E36" s="181"/>
      <c r="F36" s="181"/>
      <c r="G36" s="182"/>
      <c r="I36" s="71" t="s">
        <v>62</v>
      </c>
      <c r="J36" s="5"/>
    </row>
    <row r="37" spans="1:26" s="61" customFormat="1" ht="24.75" thickBot="1" x14ac:dyDescent="0.25">
      <c r="A37" s="58" t="s">
        <v>7</v>
      </c>
      <c r="B37" s="59" t="s">
        <v>8</v>
      </c>
      <c r="C37" s="41" t="s">
        <v>32</v>
      </c>
      <c r="D37" s="60" t="s">
        <v>429</v>
      </c>
      <c r="E37" s="60" t="s">
        <v>429</v>
      </c>
      <c r="F37" s="183" t="s">
        <v>9</v>
      </c>
      <c r="G37" s="184"/>
      <c r="I37" s="213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5"/>
    </row>
    <row r="38" spans="1:26" s="57" customFormat="1" ht="12.75" customHeight="1" thickBot="1" x14ac:dyDescent="0.25">
      <c r="A38" s="62"/>
      <c r="B38" s="63"/>
      <c r="C38" s="63"/>
      <c r="D38" s="151" t="s">
        <v>375</v>
      </c>
      <c r="E38" s="151" t="s">
        <v>376</v>
      </c>
      <c r="F38" s="185"/>
      <c r="G38" s="186"/>
      <c r="I38" s="216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8"/>
    </row>
    <row r="39" spans="1:26" s="57" customFormat="1" ht="12.75" x14ac:dyDescent="0.2">
      <c r="A39" s="164">
        <v>1</v>
      </c>
      <c r="B39" s="167" t="s">
        <v>10</v>
      </c>
      <c r="C39" s="64" t="s">
        <v>33</v>
      </c>
      <c r="D39" s="65">
        <v>0</v>
      </c>
      <c r="E39" s="65">
        <v>0</v>
      </c>
      <c r="F39" s="220"/>
      <c r="G39" s="221"/>
    </row>
    <row r="40" spans="1:26" s="57" customFormat="1" x14ac:dyDescent="0.2">
      <c r="A40" s="165"/>
      <c r="B40" s="168"/>
      <c r="C40" s="64" t="s">
        <v>34</v>
      </c>
      <c r="D40" s="65">
        <v>0</v>
      </c>
      <c r="E40" s="65">
        <v>0</v>
      </c>
      <c r="F40" s="222"/>
      <c r="G40" s="223"/>
      <c r="I40" s="54"/>
      <c r="J40" s="54"/>
      <c r="K40" s="54"/>
      <c r="L40" s="54"/>
      <c r="M40" s="54"/>
      <c r="N40" s="54"/>
      <c r="O40" s="54"/>
    </row>
    <row r="41" spans="1:26" s="57" customFormat="1" ht="12.75" x14ac:dyDescent="0.2">
      <c r="A41" s="166"/>
      <c r="B41" s="168"/>
      <c r="C41" s="64" t="s">
        <v>35</v>
      </c>
      <c r="D41" s="28">
        <v>1</v>
      </c>
      <c r="E41" s="28">
        <v>1</v>
      </c>
      <c r="F41" s="224"/>
      <c r="G41" s="225"/>
    </row>
    <row r="42" spans="1:26" s="57" customFormat="1" ht="12.75" x14ac:dyDescent="0.2">
      <c r="A42" s="164">
        <v>2</v>
      </c>
      <c r="B42" s="168"/>
      <c r="C42" s="64" t="s">
        <v>33</v>
      </c>
      <c r="D42" s="65">
        <v>360</v>
      </c>
      <c r="E42" s="65">
        <v>365</v>
      </c>
      <c r="F42" s="170"/>
      <c r="G42" s="171"/>
    </row>
    <row r="43" spans="1:26" s="57" customFormat="1" ht="12.75" x14ac:dyDescent="0.2">
      <c r="A43" s="165"/>
      <c r="B43" s="168"/>
      <c r="C43" s="64" t="s">
        <v>34</v>
      </c>
      <c r="D43" s="65">
        <v>352.12700000000001</v>
      </c>
      <c r="E43" s="65">
        <v>366.01499999999999</v>
      </c>
      <c r="F43" s="172"/>
      <c r="G43" s="173"/>
    </row>
    <row r="44" spans="1:26" s="57" customFormat="1" ht="12.75" x14ac:dyDescent="0.2">
      <c r="A44" s="166"/>
      <c r="B44" s="168"/>
      <c r="C44" s="64" t="s">
        <v>35</v>
      </c>
      <c r="D44" s="29">
        <f>D43/D42</f>
        <v>0.97813055555555561</v>
      </c>
      <c r="E44" s="29">
        <f>E43/E42</f>
        <v>1.0027808219178083</v>
      </c>
      <c r="F44" s="174"/>
      <c r="G44" s="175"/>
    </row>
    <row r="45" spans="1:26" s="57" customFormat="1" ht="12" customHeight="1" x14ac:dyDescent="0.2">
      <c r="A45" s="164">
        <v>3</v>
      </c>
      <c r="B45" s="168"/>
      <c r="C45" s="64" t="s">
        <v>33</v>
      </c>
      <c r="D45" s="65">
        <v>224</v>
      </c>
      <c r="E45" s="65">
        <v>224</v>
      </c>
      <c r="F45" s="195"/>
      <c r="G45" s="196"/>
    </row>
    <row r="46" spans="1:26" s="57" customFormat="1" ht="12.75" x14ac:dyDescent="0.2">
      <c r="A46" s="165"/>
      <c r="B46" s="168"/>
      <c r="C46" s="64" t="s">
        <v>34</v>
      </c>
      <c r="D46" s="65">
        <v>184.51</v>
      </c>
      <c r="E46" s="65">
        <v>207.61099999999999</v>
      </c>
      <c r="F46" s="197"/>
      <c r="G46" s="198"/>
    </row>
    <row r="47" spans="1:26" s="57" customFormat="1" ht="12.75" x14ac:dyDescent="0.2">
      <c r="A47" s="166"/>
      <c r="B47" s="168"/>
      <c r="C47" s="64" t="s">
        <v>35</v>
      </c>
      <c r="D47" s="29">
        <f>D46/D45</f>
        <v>0.82370535714285709</v>
      </c>
      <c r="E47" s="29">
        <f>E46/E45</f>
        <v>0.92683482142857143</v>
      </c>
      <c r="F47" s="199"/>
      <c r="G47" s="200"/>
      <c r="J47" s="68"/>
      <c r="K47" s="68"/>
      <c r="L47" s="68"/>
    </row>
    <row r="48" spans="1:26" s="57" customFormat="1" ht="12.75" x14ac:dyDescent="0.2">
      <c r="A48" s="164">
        <v>4</v>
      </c>
      <c r="B48" s="168"/>
      <c r="C48" s="64" t="s">
        <v>33</v>
      </c>
      <c r="D48" s="65">
        <v>1850</v>
      </c>
      <c r="E48" s="65">
        <v>1850</v>
      </c>
      <c r="F48" s="201"/>
      <c r="G48" s="202"/>
      <c r="J48" s="68"/>
      <c r="K48" s="68"/>
      <c r="L48" s="68"/>
    </row>
    <row r="49" spans="1:12" s="57" customFormat="1" ht="12.75" x14ac:dyDescent="0.2">
      <c r="A49" s="165"/>
      <c r="B49" s="168"/>
      <c r="C49" s="64" t="s">
        <v>34</v>
      </c>
      <c r="D49" s="65">
        <v>2063.732</v>
      </c>
      <c r="E49" s="65">
        <v>2111.9189999999999</v>
      </c>
      <c r="F49" s="203"/>
      <c r="G49" s="204"/>
      <c r="J49" s="68"/>
      <c r="K49" s="68"/>
      <c r="L49" s="68"/>
    </row>
    <row r="50" spans="1:12" s="57" customFormat="1" ht="12.75" x14ac:dyDescent="0.2">
      <c r="A50" s="166"/>
      <c r="B50" s="168"/>
      <c r="C50" s="64" t="s">
        <v>35</v>
      </c>
      <c r="D50" s="29">
        <f>D49/D48</f>
        <v>1.1155308108108108</v>
      </c>
      <c r="E50" s="29">
        <f>E49/E48</f>
        <v>1.1415778378378378</v>
      </c>
      <c r="F50" s="205"/>
      <c r="G50" s="206"/>
      <c r="J50" s="68"/>
      <c r="K50" s="68"/>
      <c r="L50" s="68"/>
    </row>
    <row r="51" spans="1:12" s="57" customFormat="1" ht="12.75" x14ac:dyDescent="0.2">
      <c r="A51" s="164">
        <v>5</v>
      </c>
      <c r="B51" s="168"/>
      <c r="C51" s="64" t="s">
        <v>33</v>
      </c>
      <c r="D51" s="65">
        <v>5.95</v>
      </c>
      <c r="E51" s="65">
        <v>6.1</v>
      </c>
      <c r="F51" s="170"/>
      <c r="G51" s="171"/>
      <c r="J51" s="68"/>
      <c r="K51" s="68"/>
      <c r="L51" s="68"/>
    </row>
    <row r="52" spans="1:12" s="57" customFormat="1" ht="12.75" x14ac:dyDescent="0.2">
      <c r="A52" s="165"/>
      <c r="B52" s="168"/>
      <c r="C52" s="64" t="s">
        <v>34</v>
      </c>
      <c r="D52" s="65">
        <v>6.42</v>
      </c>
      <c r="E52" s="65">
        <v>6.444</v>
      </c>
      <c r="F52" s="172"/>
      <c r="G52" s="173"/>
      <c r="J52" s="68"/>
      <c r="K52" s="68"/>
      <c r="L52" s="68"/>
    </row>
    <row r="53" spans="1:12" s="57" customFormat="1" ht="12.75" x14ac:dyDescent="0.2">
      <c r="A53" s="166"/>
      <c r="B53" s="168"/>
      <c r="C53" s="64" t="s">
        <v>35</v>
      </c>
      <c r="D53" s="29">
        <f>D52/D51</f>
        <v>1.0789915966386554</v>
      </c>
      <c r="E53" s="29">
        <f>E52/E51</f>
        <v>1.0563934426229509</v>
      </c>
      <c r="F53" s="174"/>
      <c r="G53" s="175"/>
      <c r="J53" s="68"/>
      <c r="K53" s="68"/>
      <c r="L53" s="68"/>
    </row>
    <row r="54" spans="1:12" s="57" customFormat="1" ht="12.75" x14ac:dyDescent="0.2">
      <c r="A54" s="164">
        <v>6</v>
      </c>
      <c r="B54" s="168"/>
      <c r="C54" s="64" t="s">
        <v>33</v>
      </c>
      <c r="D54" s="65">
        <v>109</v>
      </c>
      <c r="E54" s="65">
        <v>118</v>
      </c>
      <c r="F54" s="170"/>
      <c r="G54" s="171"/>
      <c r="J54" s="68"/>
      <c r="K54" s="68"/>
      <c r="L54" s="68"/>
    </row>
    <row r="55" spans="1:12" s="57" customFormat="1" ht="12.75" x14ac:dyDescent="0.2">
      <c r="A55" s="165"/>
      <c r="B55" s="168"/>
      <c r="C55" s="64" t="s">
        <v>34</v>
      </c>
      <c r="D55" s="65">
        <v>116.768</v>
      </c>
      <c r="E55" s="65">
        <v>127.941</v>
      </c>
      <c r="F55" s="172"/>
      <c r="G55" s="173"/>
      <c r="J55" s="68"/>
      <c r="K55" s="68"/>
      <c r="L55" s="68"/>
    </row>
    <row r="56" spans="1:12" s="57" customFormat="1" ht="12.75" x14ac:dyDescent="0.2">
      <c r="A56" s="166"/>
      <c r="B56" s="168"/>
      <c r="C56" s="64" t="s">
        <v>35</v>
      </c>
      <c r="D56" s="29">
        <f>D55/D54</f>
        <v>1.0712660550458715</v>
      </c>
      <c r="E56" s="29">
        <f>E55/E54</f>
        <v>1.0842457627118645</v>
      </c>
      <c r="F56" s="174"/>
      <c r="G56" s="175"/>
      <c r="J56" s="68"/>
      <c r="K56" s="68"/>
      <c r="L56" s="68"/>
    </row>
    <row r="57" spans="1:12" s="57" customFormat="1" ht="12.75" x14ac:dyDescent="0.2">
      <c r="A57" s="164" t="s">
        <v>36</v>
      </c>
      <c r="B57" s="168"/>
      <c r="C57" s="64" t="s">
        <v>33</v>
      </c>
      <c r="D57" s="65">
        <v>9.68</v>
      </c>
      <c r="E57" s="65">
        <v>11.28</v>
      </c>
      <c r="F57" s="201"/>
      <c r="G57" s="202"/>
      <c r="J57" s="68"/>
      <c r="K57" s="68"/>
      <c r="L57" s="68"/>
    </row>
    <row r="58" spans="1:12" s="57" customFormat="1" ht="12.75" x14ac:dyDescent="0.2">
      <c r="A58" s="165"/>
      <c r="B58" s="168"/>
      <c r="C58" s="64" t="s">
        <v>34</v>
      </c>
      <c r="D58" s="65">
        <v>9.641</v>
      </c>
      <c r="E58" s="65">
        <v>10.247</v>
      </c>
      <c r="F58" s="203"/>
      <c r="G58" s="204"/>
      <c r="J58" s="68"/>
      <c r="K58" s="68"/>
      <c r="L58" s="68"/>
    </row>
    <row r="59" spans="1:12" s="57" customFormat="1" ht="12.75" x14ac:dyDescent="0.2">
      <c r="A59" s="166"/>
      <c r="B59" s="168"/>
      <c r="C59" s="64" t="s">
        <v>35</v>
      </c>
      <c r="D59" s="29">
        <f>D58/D57</f>
        <v>0.9959710743801653</v>
      </c>
      <c r="E59" s="29">
        <f>E58/E57</f>
        <v>0.90842198581560285</v>
      </c>
      <c r="F59" s="205"/>
      <c r="G59" s="206"/>
      <c r="J59" s="68"/>
      <c r="K59" s="68"/>
      <c r="L59" s="68"/>
    </row>
    <row r="60" spans="1:12" s="57" customFormat="1" ht="12" customHeight="1" x14ac:dyDescent="0.2">
      <c r="A60" s="164" t="s">
        <v>78</v>
      </c>
      <c r="B60" s="168"/>
      <c r="C60" s="64" t="s">
        <v>33</v>
      </c>
      <c r="D60" s="65">
        <v>13</v>
      </c>
      <c r="E60" s="65">
        <v>13.6</v>
      </c>
      <c r="F60" s="170"/>
      <c r="G60" s="171"/>
      <c r="J60" s="68"/>
      <c r="K60" s="68"/>
      <c r="L60" s="68"/>
    </row>
    <row r="61" spans="1:12" s="57" customFormat="1" ht="12.75" x14ac:dyDescent="0.2">
      <c r="A61" s="165"/>
      <c r="B61" s="168"/>
      <c r="C61" s="64" t="s">
        <v>34</v>
      </c>
      <c r="D61" s="65">
        <v>10.332000000000001</v>
      </c>
      <c r="E61" s="65">
        <v>10.333</v>
      </c>
      <c r="F61" s="172"/>
      <c r="G61" s="173"/>
      <c r="J61" s="68"/>
      <c r="K61" s="68"/>
      <c r="L61" s="68"/>
    </row>
    <row r="62" spans="1:12" s="57" customFormat="1" ht="13.5" thickBot="1" x14ac:dyDescent="0.25">
      <c r="A62" s="176"/>
      <c r="B62" s="168"/>
      <c r="C62" s="67" t="s">
        <v>35</v>
      </c>
      <c r="D62" s="30">
        <f>D61/D60</f>
        <v>0.79476923076923078</v>
      </c>
      <c r="E62" s="30">
        <f>E61/E60</f>
        <v>0.75977941176470587</v>
      </c>
      <c r="F62" s="187"/>
      <c r="G62" s="188"/>
      <c r="J62" s="68"/>
      <c r="K62" s="68"/>
      <c r="L62" s="68"/>
    </row>
    <row r="63" spans="1:12" s="57" customFormat="1" ht="12.75" x14ac:dyDescent="0.2">
      <c r="A63" s="164" t="s">
        <v>0</v>
      </c>
      <c r="B63" s="168"/>
      <c r="C63" s="64" t="s">
        <v>33</v>
      </c>
      <c r="D63" s="65">
        <f>D42+D45+D48+D51+D54+D57+D60</f>
        <v>2571.6299999999997</v>
      </c>
      <c r="E63" s="65">
        <f>E42+E45+E48+E51+E54+E57+E60</f>
        <v>2587.98</v>
      </c>
      <c r="F63" s="207"/>
      <c r="G63" s="208"/>
      <c r="J63" s="68"/>
      <c r="K63" s="68"/>
      <c r="L63" s="68"/>
    </row>
    <row r="64" spans="1:12" s="57" customFormat="1" ht="12.75" x14ac:dyDescent="0.2">
      <c r="A64" s="165"/>
      <c r="B64" s="168"/>
      <c r="C64" s="64" t="s">
        <v>34</v>
      </c>
      <c r="D64" s="65">
        <f>D43+D46+D49+D52+D55+D58+D61</f>
        <v>2743.5299999999997</v>
      </c>
      <c r="E64" s="65">
        <f>E43+E46+E49+E52+E55+E58+E61</f>
        <v>2840.5099999999998</v>
      </c>
      <c r="F64" s="209"/>
      <c r="G64" s="210"/>
      <c r="J64" s="68"/>
      <c r="K64" s="68"/>
      <c r="L64" s="68"/>
    </row>
    <row r="65" spans="1:31" s="57" customFormat="1" ht="13.5" thickBot="1" x14ac:dyDescent="0.25">
      <c r="A65" s="176"/>
      <c r="B65" s="169"/>
      <c r="C65" s="67" t="s">
        <v>35</v>
      </c>
      <c r="D65" s="27">
        <f>D64/D63</f>
        <v>1.0668447638268337</v>
      </c>
      <c r="E65" s="27">
        <f>E64/E63</f>
        <v>1.0975780338333372</v>
      </c>
      <c r="F65" s="211"/>
      <c r="G65" s="212"/>
      <c r="J65" s="68"/>
      <c r="K65" s="68"/>
      <c r="L65" s="68"/>
    </row>
    <row r="66" spans="1:31" s="70" customFormat="1" ht="12" x14ac:dyDescent="0.2">
      <c r="A66" s="69"/>
      <c r="B66" s="69"/>
      <c r="C66" s="69"/>
      <c r="D66" s="69"/>
      <c r="E66" s="69"/>
    </row>
    <row r="67" spans="1:31" s="72" customFormat="1" ht="12" x14ac:dyDescent="0.2">
      <c r="A67" s="219" t="s">
        <v>6</v>
      </c>
      <c r="B67" s="219"/>
      <c r="C67" s="219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</row>
    <row r="68" spans="1:31" s="148" customFormat="1" ht="12" x14ac:dyDescent="0.2">
      <c r="A68" s="105" t="s">
        <v>37</v>
      </c>
      <c r="B68" s="147"/>
      <c r="C68" s="147"/>
      <c r="D68" s="147"/>
      <c r="E68" s="147"/>
      <c r="F68" s="147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</row>
    <row r="69" spans="1:31" s="73" customFormat="1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88"/>
      <c r="AA69" s="88"/>
      <c r="AB69" s="88"/>
      <c r="AC69" s="88"/>
      <c r="AD69" s="88"/>
      <c r="AE69" s="88"/>
    </row>
    <row r="70" spans="1:31" s="73" customFormat="1" x14ac:dyDescent="0.2"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</row>
    <row r="71" spans="1:31" s="73" customFormat="1" ht="15.75" customHeight="1" x14ac:dyDescent="0.2">
      <c r="A71" s="74"/>
      <c r="B71" s="74" t="s">
        <v>77</v>
      </c>
      <c r="C71" s="74" t="s">
        <v>108</v>
      </c>
      <c r="D71" s="74" t="s">
        <v>109</v>
      </c>
      <c r="E71" s="74" t="s">
        <v>350</v>
      </c>
      <c r="F71" s="74" t="s">
        <v>349</v>
      </c>
      <c r="G71" s="74" t="s">
        <v>351</v>
      </c>
      <c r="H71" s="74" t="s">
        <v>360</v>
      </c>
      <c r="I71" s="74" t="s">
        <v>361</v>
      </c>
      <c r="J71" s="74" t="s">
        <v>362</v>
      </c>
      <c r="K71" s="74" t="s">
        <v>363</v>
      </c>
      <c r="L71" s="74" t="s">
        <v>377</v>
      </c>
      <c r="M71" s="74" t="s">
        <v>378</v>
      </c>
      <c r="N71" s="74" t="s">
        <v>391</v>
      </c>
      <c r="O71" s="74" t="s">
        <v>392</v>
      </c>
      <c r="P71" s="74" t="s">
        <v>393</v>
      </c>
      <c r="Q71" s="74" t="s">
        <v>394</v>
      </c>
      <c r="R71" s="74" t="s">
        <v>404</v>
      </c>
      <c r="S71" s="74" t="s">
        <v>405</v>
      </c>
      <c r="T71" s="74" t="s">
        <v>406</v>
      </c>
      <c r="U71" s="74" t="s">
        <v>407</v>
      </c>
      <c r="V71" s="74" t="s">
        <v>431</v>
      </c>
      <c r="W71" s="74" t="s">
        <v>432</v>
      </c>
      <c r="X71" s="74" t="s">
        <v>439</v>
      </c>
      <c r="Y71" s="74" t="s">
        <v>441</v>
      </c>
    </row>
    <row r="72" spans="1:31" s="73" customFormat="1" x14ac:dyDescent="0.2">
      <c r="A72" s="74" t="s">
        <v>71</v>
      </c>
      <c r="B72" s="154">
        <v>735</v>
      </c>
      <c r="C72" s="154">
        <v>1008</v>
      </c>
      <c r="D72" s="154">
        <v>1092</v>
      </c>
      <c r="E72" s="154">
        <v>1142</v>
      </c>
      <c r="F72" s="74">
        <v>1196</v>
      </c>
      <c r="G72" s="74">
        <v>1231</v>
      </c>
      <c r="H72" s="154">
        <v>1376.78</v>
      </c>
      <c r="I72" s="154">
        <v>1448.5520000000001</v>
      </c>
      <c r="J72" s="154">
        <v>1495</v>
      </c>
      <c r="K72" s="154">
        <v>1852</v>
      </c>
      <c r="L72" s="74">
        <v>1883.7090000000001</v>
      </c>
      <c r="M72" s="74">
        <v>1915.6489999999999</v>
      </c>
      <c r="N72" s="74">
        <v>2062.4690000000001</v>
      </c>
      <c r="O72" s="74">
        <v>2133.4</v>
      </c>
      <c r="P72" s="74">
        <v>2072.1000000000004</v>
      </c>
      <c r="Q72" s="74">
        <v>2211.77</v>
      </c>
      <c r="R72" s="74">
        <v>2453.7200000000003</v>
      </c>
      <c r="S72" s="74">
        <v>2476.1</v>
      </c>
      <c r="T72" s="74">
        <v>2492.0700000000002</v>
      </c>
      <c r="U72" s="74">
        <v>2509.27</v>
      </c>
      <c r="V72" s="104">
        <v>2525.4700000000003</v>
      </c>
      <c r="W72" s="104">
        <v>2876.6</v>
      </c>
      <c r="X72" s="104">
        <f>D31</f>
        <v>2897.2999999999997</v>
      </c>
      <c r="Y72" s="104">
        <f>E31</f>
        <v>2919.1</v>
      </c>
    </row>
    <row r="73" spans="1:31" s="73" customFormat="1" x14ac:dyDescent="0.2">
      <c r="A73" s="74" t="s">
        <v>72</v>
      </c>
      <c r="B73" s="154">
        <v>812</v>
      </c>
      <c r="C73" s="154">
        <v>972</v>
      </c>
      <c r="D73" s="154">
        <v>1149</v>
      </c>
      <c r="E73" s="154">
        <v>1186</v>
      </c>
      <c r="F73" s="74">
        <v>1245</v>
      </c>
      <c r="G73" s="74">
        <v>1434</v>
      </c>
      <c r="H73" s="154">
        <v>1513.6079999999999</v>
      </c>
      <c r="I73" s="154">
        <v>1560.415</v>
      </c>
      <c r="J73" s="154">
        <v>1642</v>
      </c>
      <c r="K73" s="154">
        <v>1831</v>
      </c>
      <c r="L73" s="74">
        <v>1900.9269999999999</v>
      </c>
      <c r="M73" s="74">
        <v>1923.8389999999999</v>
      </c>
      <c r="N73" s="74">
        <v>1996.7339999999999</v>
      </c>
      <c r="O73" s="74">
        <v>2169.8759999999997</v>
      </c>
      <c r="P73" s="74">
        <v>2239.4220000000005</v>
      </c>
      <c r="Q73" s="74">
        <v>2253.5530000000003</v>
      </c>
      <c r="R73" s="74">
        <v>2325.1150000000002</v>
      </c>
      <c r="S73" s="74">
        <v>2486.317</v>
      </c>
      <c r="T73" s="74">
        <v>2599.5429999999997</v>
      </c>
      <c r="U73" s="74">
        <v>2645.5030000000006</v>
      </c>
      <c r="V73" s="104">
        <v>2745.3760000000007</v>
      </c>
      <c r="W73" s="104">
        <v>2905.6379999999999</v>
      </c>
      <c r="X73" s="104">
        <f>D32</f>
        <v>2963.3480000000004</v>
      </c>
      <c r="Y73" s="104">
        <f>E32</f>
        <v>2973.4449999999997</v>
      </c>
    </row>
    <row r="74" spans="1:31" s="73" customFormat="1" x14ac:dyDescent="0.2">
      <c r="A74" s="74" t="s">
        <v>73</v>
      </c>
      <c r="B74" s="154">
        <v>598</v>
      </c>
      <c r="C74" s="154">
        <v>786</v>
      </c>
      <c r="D74" s="154">
        <v>847</v>
      </c>
      <c r="E74" s="154">
        <v>892</v>
      </c>
      <c r="F74" s="74">
        <v>946</v>
      </c>
      <c r="G74" s="74">
        <v>989</v>
      </c>
      <c r="H74" s="154">
        <v>1146.4959999999999</v>
      </c>
      <c r="I74" s="154">
        <v>1208.1699999999998</v>
      </c>
      <c r="J74" s="154">
        <v>1243</v>
      </c>
      <c r="K74" s="154">
        <v>1526</v>
      </c>
      <c r="L74" s="74">
        <v>1623.29</v>
      </c>
      <c r="M74" s="74">
        <v>1690.61</v>
      </c>
      <c r="N74" s="74">
        <v>1741.75</v>
      </c>
      <c r="O74" s="74">
        <v>1836.5200000000002</v>
      </c>
      <c r="P74" s="74">
        <v>2072.0200000000004</v>
      </c>
      <c r="Q74" s="74">
        <v>2126.8399999999997</v>
      </c>
      <c r="R74" s="74">
        <v>2380.06</v>
      </c>
      <c r="S74" s="74">
        <v>2317.56</v>
      </c>
      <c r="T74" s="74">
        <v>2348.8799999999997</v>
      </c>
      <c r="U74" s="74">
        <v>2389.1299999999997</v>
      </c>
      <c r="V74" s="104">
        <v>2427.38</v>
      </c>
      <c r="W74" s="104">
        <v>2540.2800000000002</v>
      </c>
      <c r="X74" s="104">
        <f>D63</f>
        <v>2571.6299999999997</v>
      </c>
      <c r="Y74" s="104">
        <f>E63</f>
        <v>2587.98</v>
      </c>
    </row>
    <row r="75" spans="1:31" s="73" customFormat="1" x14ac:dyDescent="0.2">
      <c r="A75" s="74" t="s">
        <v>74</v>
      </c>
      <c r="B75" s="154">
        <v>629</v>
      </c>
      <c r="C75" s="154">
        <v>680</v>
      </c>
      <c r="D75" s="154">
        <v>780</v>
      </c>
      <c r="E75" s="154">
        <v>901</v>
      </c>
      <c r="F75" s="74">
        <v>952</v>
      </c>
      <c r="G75" s="74">
        <v>1005</v>
      </c>
      <c r="H75" s="154">
        <v>1209.7279999999998</v>
      </c>
      <c r="I75" s="154">
        <v>1297.0219999999999</v>
      </c>
      <c r="J75" s="154">
        <v>1347</v>
      </c>
      <c r="K75" s="154">
        <v>1414</v>
      </c>
      <c r="L75" s="74">
        <v>1625.663</v>
      </c>
      <c r="M75" s="74">
        <v>1715.25</v>
      </c>
      <c r="N75" s="74">
        <v>1751.336</v>
      </c>
      <c r="O75" s="74">
        <v>1826.4999999999998</v>
      </c>
      <c r="P75" s="74">
        <v>2003.9570000000001</v>
      </c>
      <c r="Q75" s="74">
        <v>2072.9869999999996</v>
      </c>
      <c r="R75" s="74">
        <v>2108.4169999999999</v>
      </c>
      <c r="S75" s="74">
        <v>2192.8330000000001</v>
      </c>
      <c r="T75" s="74">
        <v>2379.4900000000002</v>
      </c>
      <c r="U75" s="74">
        <v>2450.2029999999995</v>
      </c>
      <c r="V75" s="104">
        <v>2479.2889999999998</v>
      </c>
      <c r="W75" s="104">
        <v>2569.288</v>
      </c>
      <c r="X75" s="104">
        <f>D64</f>
        <v>2743.5299999999997</v>
      </c>
      <c r="Y75" s="104">
        <f>E64</f>
        <v>2840.5099999999998</v>
      </c>
    </row>
    <row r="76" spans="1:31" s="73" customFormat="1" x14ac:dyDescent="0.2">
      <c r="A76" s="74" t="s">
        <v>352</v>
      </c>
      <c r="B76" s="154">
        <v>470</v>
      </c>
      <c r="C76" s="154">
        <v>470</v>
      </c>
      <c r="D76" s="154">
        <v>470</v>
      </c>
      <c r="E76" s="154">
        <v>470</v>
      </c>
      <c r="F76" s="74">
        <v>470</v>
      </c>
      <c r="G76" s="74"/>
      <c r="H76" s="154"/>
      <c r="I76" s="154"/>
      <c r="J76" s="155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</row>
    <row r="77" spans="1:31" s="74" customFormat="1" ht="12" x14ac:dyDescent="0.2">
      <c r="A77" s="75" t="s">
        <v>353</v>
      </c>
      <c r="F77" s="74">
        <v>973</v>
      </c>
      <c r="G77" s="74">
        <v>973</v>
      </c>
      <c r="H77" s="154">
        <v>973.27499999999998</v>
      </c>
      <c r="I77" s="154">
        <v>973.27499999999998</v>
      </c>
      <c r="J77" s="154">
        <v>973.27499999999998</v>
      </c>
    </row>
    <row r="78" spans="1:31" s="73" customFormat="1" x14ac:dyDescent="0.2">
      <c r="A78" s="74" t="s">
        <v>354</v>
      </c>
      <c r="B78" s="74"/>
      <c r="C78" s="74"/>
      <c r="D78" s="74"/>
      <c r="E78" s="74"/>
      <c r="F78" s="74"/>
      <c r="G78" s="74"/>
      <c r="H78" s="154"/>
      <c r="I78" s="154"/>
      <c r="J78" s="154">
        <v>1317.7840000000001</v>
      </c>
      <c r="K78" s="74">
        <v>1318</v>
      </c>
      <c r="L78" s="74">
        <v>1318</v>
      </c>
      <c r="M78" s="74">
        <v>1318</v>
      </c>
      <c r="N78" s="74">
        <v>1318</v>
      </c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</row>
    <row r="79" spans="1:31" s="73" customFormat="1" x14ac:dyDescent="0.2">
      <c r="A79" s="74" t="s">
        <v>433</v>
      </c>
      <c r="B79" s="74"/>
      <c r="C79" s="74"/>
      <c r="D79" s="74"/>
      <c r="E79" s="74"/>
      <c r="F79" s="74"/>
      <c r="G79" s="74"/>
      <c r="I79" s="74"/>
      <c r="J79" s="74"/>
      <c r="L79" s="74"/>
      <c r="M79" s="74"/>
      <c r="N79" s="74">
        <v>1661</v>
      </c>
      <c r="O79" s="74">
        <v>1661</v>
      </c>
      <c r="P79" s="74">
        <v>1661</v>
      </c>
      <c r="Q79" s="74">
        <v>1661</v>
      </c>
      <c r="R79" s="74">
        <v>1661</v>
      </c>
      <c r="S79" s="74"/>
      <c r="T79" s="74"/>
      <c r="U79" s="74"/>
      <c r="V79" s="74"/>
      <c r="W79" s="74"/>
      <c r="X79" s="74"/>
      <c r="Y79" s="74"/>
    </row>
    <row r="80" spans="1:31" s="73" customFormat="1" x14ac:dyDescent="0.2">
      <c r="A80" s="74" t="s">
        <v>434</v>
      </c>
      <c r="B80" s="74"/>
      <c r="C80" s="74"/>
      <c r="D80" s="74"/>
      <c r="E80" s="74"/>
      <c r="F80" s="74"/>
      <c r="G80" s="74"/>
      <c r="I80" s="74"/>
      <c r="J80" s="74"/>
      <c r="L80" s="74"/>
      <c r="M80" s="74"/>
      <c r="N80" s="74"/>
      <c r="O80" s="74"/>
      <c r="P80" s="74"/>
      <c r="Q80" s="74"/>
      <c r="R80" s="74">
        <v>1984</v>
      </c>
      <c r="S80" s="74">
        <v>1984</v>
      </c>
      <c r="T80" s="74">
        <v>1984</v>
      </c>
      <c r="U80" s="74">
        <v>1984</v>
      </c>
      <c r="V80" s="74">
        <v>1984</v>
      </c>
      <c r="W80" s="74"/>
      <c r="X80" s="74"/>
      <c r="Y80" s="74"/>
    </row>
    <row r="81" spans="1:25" s="73" customFormat="1" x14ac:dyDescent="0.2">
      <c r="A81" s="74" t="s">
        <v>435</v>
      </c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>
        <v>2306</v>
      </c>
      <c r="W81" s="74">
        <v>2306</v>
      </c>
      <c r="X81" s="74">
        <v>2306</v>
      </c>
      <c r="Y81" s="74">
        <v>2306</v>
      </c>
    </row>
    <row r="82" spans="1:25" s="73" customFormat="1" x14ac:dyDescent="0.2"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</row>
    <row r="83" spans="1:25" s="73" customFormat="1" x14ac:dyDescent="0.2"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</row>
    <row r="84" spans="1:25" s="73" customFormat="1" x14ac:dyDescent="0.2">
      <c r="A84" s="75" t="s">
        <v>358</v>
      </c>
      <c r="B84" s="74" t="s">
        <v>359</v>
      </c>
      <c r="C84" s="74">
        <v>2305.674</v>
      </c>
      <c r="D84" s="73" t="s">
        <v>436</v>
      </c>
      <c r="F84" s="74">
        <v>470.14400000000001</v>
      </c>
      <c r="G84" s="74"/>
      <c r="H84" s="74"/>
      <c r="I84" s="74"/>
      <c r="J84" s="74"/>
      <c r="K84" s="74"/>
      <c r="L84" s="74"/>
      <c r="M84" s="74"/>
      <c r="N84" s="74"/>
    </row>
    <row r="85" spans="1:25" s="73" customFormat="1" x14ac:dyDescent="0.2">
      <c r="C85" s="89">
        <v>3075.7282</v>
      </c>
      <c r="D85" s="73" t="s">
        <v>437</v>
      </c>
      <c r="F85" s="74">
        <v>973.27499999999998</v>
      </c>
      <c r="G85" s="74"/>
      <c r="H85" s="74"/>
      <c r="I85" s="74"/>
      <c r="J85" s="74"/>
      <c r="K85" s="74"/>
      <c r="L85" s="74"/>
      <c r="M85" s="74"/>
      <c r="N85" s="74"/>
    </row>
    <row r="86" spans="1:25" s="73" customFormat="1" x14ac:dyDescent="0.2">
      <c r="F86" s="74">
        <v>1317.7840000000001</v>
      </c>
      <c r="G86" s="74"/>
      <c r="H86" s="74"/>
      <c r="I86" s="74"/>
      <c r="J86" s="74"/>
      <c r="K86" s="74"/>
      <c r="L86" s="74"/>
      <c r="M86" s="74"/>
      <c r="N86" s="74"/>
    </row>
    <row r="87" spans="1:25" s="73" customFormat="1" x14ac:dyDescent="0.2">
      <c r="F87" s="74">
        <v>1660.817</v>
      </c>
      <c r="G87" s="74"/>
      <c r="H87" s="74"/>
      <c r="I87" s="74"/>
      <c r="J87" s="74"/>
      <c r="K87" s="74"/>
      <c r="L87" s="74"/>
      <c r="M87" s="74"/>
      <c r="N87" s="74"/>
    </row>
    <row r="88" spans="1:25" s="73" customFormat="1" x14ac:dyDescent="0.2">
      <c r="F88" s="74">
        <v>1984.059</v>
      </c>
      <c r="G88" s="74"/>
      <c r="H88" s="74"/>
      <c r="I88" s="74"/>
      <c r="J88" s="74"/>
      <c r="K88" s="74"/>
      <c r="L88" s="74"/>
      <c r="M88" s="74"/>
      <c r="N88" s="74"/>
    </row>
    <row r="89" spans="1:25" s="73" customFormat="1" x14ac:dyDescent="0.2">
      <c r="F89" s="74">
        <v>2305.674</v>
      </c>
    </row>
    <row r="90" spans="1:25" s="73" customFormat="1" x14ac:dyDescent="0.2">
      <c r="F90" s="104">
        <f>F89+372.41219</f>
        <v>2678.08619</v>
      </c>
    </row>
    <row r="91" spans="1:25" s="73" customFormat="1" x14ac:dyDescent="0.2">
      <c r="F91" s="104">
        <f>F90+397.642013</f>
        <v>3075.7282030000001</v>
      </c>
    </row>
    <row r="92" spans="1:25" s="73" customFormat="1" x14ac:dyDescent="0.2"/>
    <row r="93" spans="1:25" s="73" customFormat="1" x14ac:dyDescent="0.2"/>
    <row r="94" spans="1:25" s="73" customFormat="1" x14ac:dyDescent="0.2"/>
    <row r="95" spans="1:25" s="73" customFormat="1" x14ac:dyDescent="0.2"/>
    <row r="96" spans="1:25" s="73" customFormat="1" x14ac:dyDescent="0.2"/>
    <row r="97" spans="1:9" s="73" customFormat="1" x14ac:dyDescent="0.2"/>
    <row r="98" spans="1:9" s="73" customFormat="1" x14ac:dyDescent="0.2"/>
    <row r="99" spans="1:9" s="73" customFormat="1" x14ac:dyDescent="0.2"/>
    <row r="100" spans="1:9" s="73" customFormat="1" x14ac:dyDescent="0.2"/>
    <row r="101" spans="1:9" s="88" customFormat="1" ht="14.25" customHeight="1" x14ac:dyDescent="0.2"/>
    <row r="102" spans="1:9" s="88" customFormat="1" x14ac:dyDescent="0.2"/>
    <row r="103" spans="1:9" s="88" customFormat="1" x14ac:dyDescent="0.2"/>
    <row r="104" spans="1:9" s="88" customFormat="1" x14ac:dyDescent="0.2"/>
    <row r="105" spans="1:9" x14ac:dyDescent="0.2">
      <c r="A105" s="88"/>
      <c r="B105" s="88"/>
      <c r="C105" s="88"/>
      <c r="D105" s="88"/>
      <c r="E105" s="88"/>
      <c r="F105" s="88"/>
      <c r="G105" s="88"/>
      <c r="H105" s="88"/>
      <c r="I105" s="88"/>
    </row>
    <row r="106" spans="1:9" x14ac:dyDescent="0.2">
      <c r="A106" s="88"/>
      <c r="B106" s="88"/>
      <c r="C106" s="88"/>
      <c r="D106" s="88"/>
      <c r="E106" s="88"/>
      <c r="F106" s="88"/>
      <c r="G106" s="88"/>
      <c r="H106" s="88"/>
      <c r="I106" s="88"/>
    </row>
  </sheetData>
  <mergeCells count="48">
    <mergeCell ref="I37:Z38"/>
    <mergeCell ref="A67:C67"/>
    <mergeCell ref="F51:G53"/>
    <mergeCell ref="A54:A56"/>
    <mergeCell ref="F54:G56"/>
    <mergeCell ref="A57:A59"/>
    <mergeCell ref="F57:G59"/>
    <mergeCell ref="A60:A62"/>
    <mergeCell ref="F60:G62"/>
    <mergeCell ref="F38:G38"/>
    <mergeCell ref="A39:A41"/>
    <mergeCell ref="B39:B65"/>
    <mergeCell ref="F39:G41"/>
    <mergeCell ref="A42:A44"/>
    <mergeCell ref="F42:G44"/>
    <mergeCell ref="A45:A47"/>
    <mergeCell ref="F45:G47"/>
    <mergeCell ref="A48:A50"/>
    <mergeCell ref="F48:G50"/>
    <mergeCell ref="A51:A53"/>
    <mergeCell ref="A63:A65"/>
    <mergeCell ref="F63:G65"/>
    <mergeCell ref="F28:G30"/>
    <mergeCell ref="A31:A33"/>
    <mergeCell ref="F31:G33"/>
    <mergeCell ref="A36:G36"/>
    <mergeCell ref="F37:G37"/>
    <mergeCell ref="A1:E1"/>
    <mergeCell ref="A3:H3"/>
    <mergeCell ref="A4:G4"/>
    <mergeCell ref="F5:G5"/>
    <mergeCell ref="F6:G6"/>
    <mergeCell ref="A7:A9"/>
    <mergeCell ref="B7:B33"/>
    <mergeCell ref="F7:G9"/>
    <mergeCell ref="A10:A12"/>
    <mergeCell ref="F10:G12"/>
    <mergeCell ref="A13:A15"/>
    <mergeCell ref="F13:G15"/>
    <mergeCell ref="A16:A18"/>
    <mergeCell ref="F16:G18"/>
    <mergeCell ref="A19:A21"/>
    <mergeCell ref="F19:G21"/>
    <mergeCell ref="A22:A24"/>
    <mergeCell ref="F22:G24"/>
    <mergeCell ref="A25:A27"/>
    <mergeCell ref="F25:G27"/>
    <mergeCell ref="A28:A30"/>
  </mergeCells>
  <phoneticPr fontId="55" type="noConversion"/>
  <pageMargins left="0.70866141732283472" right="0.70866141732283472" top="0.78740157480314965" bottom="0.78740157480314965" header="0.31496062992125984" footer="0.31496062992125984"/>
  <pageSetup paperSize="8" scale="78" fitToWidth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24"/>
  <sheetViews>
    <sheetView topLeftCell="A120" zoomScale="90" zoomScaleNormal="90" workbookViewId="0">
      <selection activeCell="N21" sqref="N21"/>
    </sheetView>
  </sheetViews>
  <sheetFormatPr defaultRowHeight="14.25" x14ac:dyDescent="0.2"/>
  <cols>
    <col min="1" max="1" width="13.7109375" style="80" customWidth="1"/>
    <col min="2" max="2" width="46.7109375" style="80" customWidth="1"/>
    <col min="3" max="3" width="14.42578125" style="80" customWidth="1"/>
    <col min="4" max="4" width="16.28515625" style="85" bestFit="1" customWidth="1"/>
    <col min="5" max="5" width="9.42578125" style="80" customWidth="1"/>
    <col min="6" max="6" width="15.28515625" style="86" customWidth="1"/>
    <col min="7" max="7" width="18.7109375" style="80" bestFit="1" customWidth="1"/>
    <col min="8" max="8" width="18" style="80" bestFit="1" customWidth="1"/>
    <col min="9" max="16384" width="9.140625" style="80"/>
  </cols>
  <sheetData>
    <row r="1" spans="1:8" ht="20.25" x14ac:dyDescent="0.2">
      <c r="A1" s="226" t="s">
        <v>395</v>
      </c>
      <c r="B1" s="226"/>
      <c r="C1" s="26"/>
      <c r="D1" s="26"/>
      <c r="E1" s="26"/>
      <c r="F1" s="8"/>
      <c r="G1" s="8"/>
      <c r="H1" s="79"/>
    </row>
    <row r="2" spans="1:8" ht="21" thickBot="1" x14ac:dyDescent="0.25">
      <c r="A2" s="9"/>
      <c r="B2" s="8"/>
      <c r="C2" s="8"/>
      <c r="D2" s="8"/>
      <c r="E2" s="8"/>
      <c r="F2" s="8"/>
      <c r="G2" s="8"/>
      <c r="H2" s="79"/>
    </row>
    <row r="3" spans="1:8" s="82" customFormat="1" ht="12" x14ac:dyDescent="0.2">
      <c r="A3" s="10" t="s">
        <v>62</v>
      </c>
      <c r="B3" s="227" t="s">
        <v>414</v>
      </c>
      <c r="C3" s="228"/>
      <c r="D3" s="228"/>
      <c r="E3" s="228"/>
      <c r="F3" s="228"/>
      <c r="G3" s="229"/>
      <c r="H3" s="81"/>
    </row>
    <row r="4" spans="1:8" s="84" customFormat="1" ht="13.5" thickBot="1" x14ac:dyDescent="0.25">
      <c r="A4" s="38"/>
      <c r="B4" s="230"/>
      <c r="C4" s="231"/>
      <c r="D4" s="231"/>
      <c r="E4" s="231"/>
      <c r="F4" s="231"/>
      <c r="G4" s="232"/>
      <c r="H4" s="83"/>
    </row>
    <row r="5" spans="1:8" ht="20.25" x14ac:dyDescent="0.2">
      <c r="A5" s="4"/>
      <c r="B5" s="4"/>
      <c r="C5" s="4"/>
      <c r="D5" s="79"/>
      <c r="E5" s="79"/>
      <c r="F5" s="79"/>
      <c r="G5" s="79"/>
      <c r="H5" s="79"/>
    </row>
    <row r="6" spans="1:8" ht="21" thickBot="1" x14ac:dyDescent="0.25">
      <c r="A6" s="11"/>
      <c r="B6" s="79"/>
      <c r="C6" s="79"/>
      <c r="D6" s="79"/>
      <c r="E6" s="79"/>
      <c r="F6" s="79"/>
      <c r="G6" s="83" t="s">
        <v>418</v>
      </c>
      <c r="H6" s="79"/>
    </row>
    <row r="7" spans="1:8" s="13" customFormat="1" ht="24.75" thickBot="1" x14ac:dyDescent="0.25">
      <c r="A7" s="39" t="s">
        <v>43</v>
      </c>
      <c r="B7" s="12" t="s">
        <v>38</v>
      </c>
      <c r="C7" s="12" t="s">
        <v>39</v>
      </c>
      <c r="D7" s="12" t="s">
        <v>40</v>
      </c>
      <c r="E7" s="12" t="s">
        <v>28</v>
      </c>
      <c r="F7" s="12" t="s">
        <v>41</v>
      </c>
      <c r="G7" s="40" t="s">
        <v>415</v>
      </c>
      <c r="H7" s="40" t="s">
        <v>307</v>
      </c>
    </row>
    <row r="8" spans="1:8" s="82" customFormat="1" ht="12" x14ac:dyDescent="0.2">
      <c r="A8" s="122" t="s">
        <v>195</v>
      </c>
      <c r="B8" s="123" t="s">
        <v>196</v>
      </c>
      <c r="C8" s="124" t="s">
        <v>161</v>
      </c>
      <c r="D8" s="122" t="s">
        <v>197</v>
      </c>
      <c r="E8" s="125">
        <v>0</v>
      </c>
      <c r="F8" s="126">
        <v>11100</v>
      </c>
      <c r="G8" s="127">
        <v>9511</v>
      </c>
      <c r="H8" s="128">
        <f t="shared" ref="H8:H71" si="0">G8/F8</f>
        <v>0.85684684684684687</v>
      </c>
    </row>
    <row r="9" spans="1:8" s="82" customFormat="1" ht="12" x14ac:dyDescent="0.2">
      <c r="A9" s="78" t="s">
        <v>195</v>
      </c>
      <c r="B9" s="129" t="s">
        <v>196</v>
      </c>
      <c r="C9" s="77" t="s">
        <v>161</v>
      </c>
      <c r="D9" s="78" t="s">
        <v>200</v>
      </c>
      <c r="E9" s="101">
        <v>0</v>
      </c>
      <c r="F9" s="118">
        <v>10400</v>
      </c>
      <c r="G9" s="119">
        <v>12228</v>
      </c>
      <c r="H9" s="130">
        <f t="shared" si="0"/>
        <v>1.1757692307692307</v>
      </c>
    </row>
    <row r="10" spans="1:8" s="82" customFormat="1" ht="12" x14ac:dyDescent="0.2">
      <c r="A10" s="78" t="s">
        <v>195</v>
      </c>
      <c r="B10" s="129" t="s">
        <v>196</v>
      </c>
      <c r="C10" s="77" t="s">
        <v>161</v>
      </c>
      <c r="D10" s="78" t="s">
        <v>201</v>
      </c>
      <c r="E10" s="101">
        <v>0</v>
      </c>
      <c r="F10" s="118">
        <v>6000</v>
      </c>
      <c r="G10" s="119">
        <v>7325</v>
      </c>
      <c r="H10" s="130">
        <f t="shared" si="0"/>
        <v>1.2208333333333334</v>
      </c>
    </row>
    <row r="11" spans="1:8" s="82" customFormat="1" ht="12" x14ac:dyDescent="0.2">
      <c r="A11" s="78" t="s">
        <v>195</v>
      </c>
      <c r="B11" s="129" t="s">
        <v>196</v>
      </c>
      <c r="C11" s="77" t="s">
        <v>161</v>
      </c>
      <c r="D11" s="78" t="s">
        <v>202</v>
      </c>
      <c r="E11" s="101">
        <v>0</v>
      </c>
      <c r="F11" s="118">
        <v>800000</v>
      </c>
      <c r="G11" s="119">
        <v>903693</v>
      </c>
      <c r="H11" s="130">
        <f t="shared" si="0"/>
        <v>1.12961625</v>
      </c>
    </row>
    <row r="12" spans="1:8" s="82" customFormat="1" ht="12" x14ac:dyDescent="0.2">
      <c r="A12" s="78" t="s">
        <v>195</v>
      </c>
      <c r="B12" s="129" t="s">
        <v>196</v>
      </c>
      <c r="C12" s="77" t="s">
        <v>161</v>
      </c>
      <c r="D12" s="78" t="s">
        <v>203</v>
      </c>
      <c r="E12" s="101">
        <v>0</v>
      </c>
      <c r="F12" s="118">
        <v>2500</v>
      </c>
      <c r="G12" s="119">
        <v>4905</v>
      </c>
      <c r="H12" s="130">
        <f t="shared" si="0"/>
        <v>1.962</v>
      </c>
    </row>
    <row r="13" spans="1:8" s="82" customFormat="1" ht="12" x14ac:dyDescent="0.2">
      <c r="A13" s="78" t="s">
        <v>195</v>
      </c>
      <c r="B13" s="129" t="s">
        <v>196</v>
      </c>
      <c r="C13" s="77" t="s">
        <v>161</v>
      </c>
      <c r="D13" s="78" t="s">
        <v>204</v>
      </c>
      <c r="E13" s="101">
        <v>0</v>
      </c>
      <c r="F13" s="118">
        <v>1000</v>
      </c>
      <c r="G13" s="119">
        <v>464</v>
      </c>
      <c r="H13" s="130">
        <f t="shared" si="0"/>
        <v>0.46400000000000002</v>
      </c>
    </row>
    <row r="14" spans="1:8" s="82" customFormat="1" ht="12" x14ac:dyDescent="0.2">
      <c r="A14" s="78" t="s">
        <v>195</v>
      </c>
      <c r="B14" s="129" t="s">
        <v>196</v>
      </c>
      <c r="C14" s="77" t="s">
        <v>161</v>
      </c>
      <c r="D14" s="78" t="s">
        <v>206</v>
      </c>
      <c r="E14" s="101">
        <v>0</v>
      </c>
      <c r="F14" s="118">
        <v>57027</v>
      </c>
      <c r="G14" s="119">
        <v>48027</v>
      </c>
      <c r="H14" s="130">
        <f t="shared" si="0"/>
        <v>0.84218001999053083</v>
      </c>
    </row>
    <row r="15" spans="1:8" s="82" customFormat="1" ht="12" x14ac:dyDescent="0.2">
      <c r="A15" s="78" t="s">
        <v>195</v>
      </c>
      <c r="B15" s="129" t="s">
        <v>196</v>
      </c>
      <c r="C15" s="77" t="s">
        <v>161</v>
      </c>
      <c r="D15" s="78" t="s">
        <v>209</v>
      </c>
      <c r="E15" s="101">
        <v>0</v>
      </c>
      <c r="F15" s="118">
        <v>57027</v>
      </c>
      <c r="G15" s="119">
        <v>13512</v>
      </c>
      <c r="H15" s="130">
        <f t="shared" si="0"/>
        <v>0.23694039665421643</v>
      </c>
    </row>
    <row r="16" spans="1:8" s="82" customFormat="1" ht="12" x14ac:dyDescent="0.2">
      <c r="A16" s="78" t="s">
        <v>195</v>
      </c>
      <c r="B16" s="129" t="s">
        <v>196</v>
      </c>
      <c r="C16" s="77" t="s">
        <v>161</v>
      </c>
      <c r="D16" s="78" t="s">
        <v>211</v>
      </c>
      <c r="E16" s="101">
        <v>0</v>
      </c>
      <c r="F16" s="118">
        <v>515000</v>
      </c>
      <c r="G16" s="119">
        <v>522496</v>
      </c>
      <c r="H16" s="130">
        <f t="shared" si="0"/>
        <v>1.0145553398058254</v>
      </c>
    </row>
    <row r="17" spans="1:8" s="82" customFormat="1" ht="12" x14ac:dyDescent="0.2">
      <c r="A17" s="78" t="s">
        <v>195</v>
      </c>
      <c r="B17" s="129" t="s">
        <v>196</v>
      </c>
      <c r="C17" s="77" t="s">
        <v>161</v>
      </c>
      <c r="D17" s="78" t="s">
        <v>212</v>
      </c>
      <c r="E17" s="101">
        <v>0</v>
      </c>
      <c r="F17" s="118">
        <v>1250000</v>
      </c>
      <c r="G17" s="119">
        <v>1254170</v>
      </c>
      <c r="H17" s="130">
        <f t="shared" si="0"/>
        <v>1.003336</v>
      </c>
    </row>
    <row r="18" spans="1:8" s="82" customFormat="1" ht="12" x14ac:dyDescent="0.2">
      <c r="A18" s="78" t="s">
        <v>195</v>
      </c>
      <c r="B18" s="129" t="s">
        <v>196</v>
      </c>
      <c r="C18" s="77" t="s">
        <v>161</v>
      </c>
      <c r="D18" s="78" t="s">
        <v>213</v>
      </c>
      <c r="E18" s="101">
        <v>0</v>
      </c>
      <c r="F18" s="118">
        <v>220000</v>
      </c>
      <c r="G18" s="119">
        <v>230455</v>
      </c>
      <c r="H18" s="130">
        <f t="shared" si="0"/>
        <v>1.0475227272727272</v>
      </c>
    </row>
    <row r="19" spans="1:8" s="82" customFormat="1" ht="12" x14ac:dyDescent="0.2">
      <c r="A19" s="78" t="s">
        <v>195</v>
      </c>
      <c r="B19" s="129" t="s">
        <v>196</v>
      </c>
      <c r="C19" s="77" t="s">
        <v>161</v>
      </c>
      <c r="D19" s="78" t="s">
        <v>215</v>
      </c>
      <c r="E19" s="101">
        <v>0</v>
      </c>
      <c r="F19" s="118">
        <v>3000</v>
      </c>
      <c r="G19" s="119">
        <v>11500</v>
      </c>
      <c r="H19" s="130">
        <f t="shared" si="0"/>
        <v>3.8333333333333335</v>
      </c>
    </row>
    <row r="20" spans="1:8" s="82" customFormat="1" ht="12" x14ac:dyDescent="0.2">
      <c r="A20" s="78" t="s">
        <v>195</v>
      </c>
      <c r="B20" s="129" t="s">
        <v>196</v>
      </c>
      <c r="C20" s="77" t="s">
        <v>161</v>
      </c>
      <c r="D20" s="78" t="s">
        <v>216</v>
      </c>
      <c r="E20" s="101">
        <v>0</v>
      </c>
      <c r="F20" s="118">
        <v>19000</v>
      </c>
      <c r="G20" s="119">
        <v>3977</v>
      </c>
      <c r="H20" s="130">
        <f t="shared" si="0"/>
        <v>0.20931578947368421</v>
      </c>
    </row>
    <row r="21" spans="1:8" s="82" customFormat="1" ht="12" x14ac:dyDescent="0.2">
      <c r="A21" s="78" t="s">
        <v>195</v>
      </c>
      <c r="B21" s="129" t="s">
        <v>196</v>
      </c>
      <c r="C21" s="77" t="s">
        <v>161</v>
      </c>
      <c r="D21" s="78" t="s">
        <v>219</v>
      </c>
      <c r="E21" s="101">
        <v>0</v>
      </c>
      <c r="F21" s="118">
        <v>57027</v>
      </c>
      <c r="G21" s="119">
        <v>48027</v>
      </c>
      <c r="H21" s="130">
        <f t="shared" si="0"/>
        <v>0.84218001999053083</v>
      </c>
    </row>
    <row r="22" spans="1:8" s="82" customFormat="1" ht="12" x14ac:dyDescent="0.2">
      <c r="A22" s="78" t="s">
        <v>195</v>
      </c>
      <c r="B22" s="129" t="s">
        <v>196</v>
      </c>
      <c r="C22" s="77" t="s">
        <v>161</v>
      </c>
      <c r="D22" s="78" t="s">
        <v>223</v>
      </c>
      <c r="E22" s="101">
        <v>0</v>
      </c>
      <c r="F22" s="118">
        <v>36000</v>
      </c>
      <c r="G22" s="119">
        <v>17853</v>
      </c>
      <c r="H22" s="130">
        <f t="shared" si="0"/>
        <v>0.49591666666666667</v>
      </c>
    </row>
    <row r="23" spans="1:8" s="82" customFormat="1" ht="12" x14ac:dyDescent="0.2">
      <c r="A23" s="78" t="s">
        <v>195</v>
      </c>
      <c r="B23" s="129" t="s">
        <v>196</v>
      </c>
      <c r="C23" s="77" t="s">
        <v>161</v>
      </c>
      <c r="D23" s="78" t="s">
        <v>231</v>
      </c>
      <c r="E23" s="101">
        <v>0</v>
      </c>
      <c r="F23" s="118">
        <v>39750</v>
      </c>
      <c r="G23" s="119">
        <v>3736</v>
      </c>
      <c r="H23" s="130">
        <f t="shared" si="0"/>
        <v>9.3987421383647796E-2</v>
      </c>
    </row>
    <row r="24" spans="1:8" s="82" customFormat="1" ht="12" x14ac:dyDescent="0.2">
      <c r="A24" s="78" t="s">
        <v>195</v>
      </c>
      <c r="B24" s="129" t="s">
        <v>196</v>
      </c>
      <c r="C24" s="77" t="s">
        <v>161</v>
      </c>
      <c r="D24" s="78" t="s">
        <v>95</v>
      </c>
      <c r="E24" s="101">
        <v>0</v>
      </c>
      <c r="F24" s="118">
        <v>437750</v>
      </c>
      <c r="G24" s="119">
        <v>498</v>
      </c>
      <c r="H24" s="130">
        <f t="shared" si="0"/>
        <v>1.1376356367789834E-3</v>
      </c>
    </row>
    <row r="25" spans="1:8" s="82" customFormat="1" ht="12" x14ac:dyDescent="0.2">
      <c r="A25" s="78" t="s">
        <v>226</v>
      </c>
      <c r="B25" s="129" t="s">
        <v>227</v>
      </c>
      <c r="C25" s="77" t="s">
        <v>161</v>
      </c>
      <c r="D25" s="78" t="s">
        <v>228</v>
      </c>
      <c r="E25" s="101">
        <v>0</v>
      </c>
      <c r="F25" s="118">
        <v>57027</v>
      </c>
      <c r="G25" s="119">
        <v>48027</v>
      </c>
      <c r="H25" s="130">
        <f t="shared" si="0"/>
        <v>0.84218001999053083</v>
      </c>
    </row>
    <row r="26" spans="1:8" s="82" customFormat="1" ht="12" x14ac:dyDescent="0.2">
      <c r="A26" s="78" t="s">
        <v>226</v>
      </c>
      <c r="B26" s="129" t="s">
        <v>227</v>
      </c>
      <c r="C26" s="77" t="s">
        <v>161</v>
      </c>
      <c r="D26" s="78" t="s">
        <v>229</v>
      </c>
      <c r="E26" s="101">
        <v>0</v>
      </c>
      <c r="F26" s="118">
        <v>494386</v>
      </c>
      <c r="G26" s="119">
        <v>511626</v>
      </c>
      <c r="H26" s="130">
        <f t="shared" si="0"/>
        <v>1.0348715376244473</v>
      </c>
    </row>
    <row r="27" spans="1:8" s="82" customFormat="1" ht="12" x14ac:dyDescent="0.2">
      <c r="A27" s="78" t="s">
        <v>226</v>
      </c>
      <c r="B27" s="129" t="s">
        <v>227</v>
      </c>
      <c r="C27" s="77" t="s">
        <v>161</v>
      </c>
      <c r="D27" s="78" t="s">
        <v>231</v>
      </c>
      <c r="E27" s="101">
        <v>0</v>
      </c>
      <c r="F27" s="118">
        <v>1000</v>
      </c>
      <c r="G27" s="119">
        <v>3736</v>
      </c>
      <c r="H27" s="130">
        <f t="shared" si="0"/>
        <v>3.7360000000000002</v>
      </c>
    </row>
    <row r="28" spans="1:8" s="82" customFormat="1" ht="12" x14ac:dyDescent="0.2">
      <c r="A28" s="78" t="s">
        <v>226</v>
      </c>
      <c r="B28" s="129" t="s">
        <v>227</v>
      </c>
      <c r="C28" s="77" t="s">
        <v>161</v>
      </c>
      <c r="D28" s="78" t="s">
        <v>91</v>
      </c>
      <c r="E28" s="101">
        <v>0</v>
      </c>
      <c r="F28" s="118">
        <v>4200</v>
      </c>
      <c r="G28" s="119">
        <v>2998</v>
      </c>
      <c r="H28" s="130">
        <f t="shared" si="0"/>
        <v>0.71380952380952378</v>
      </c>
    </row>
    <row r="29" spans="1:8" s="82" customFormat="1" ht="12" x14ac:dyDescent="0.2">
      <c r="A29" s="78" t="s">
        <v>226</v>
      </c>
      <c r="B29" s="129" t="s">
        <v>227</v>
      </c>
      <c r="C29" s="77" t="s">
        <v>161</v>
      </c>
      <c r="D29" s="78" t="s">
        <v>95</v>
      </c>
      <c r="E29" s="101">
        <v>0</v>
      </c>
      <c r="F29" s="118">
        <v>800</v>
      </c>
      <c r="G29" s="119">
        <v>498</v>
      </c>
      <c r="H29" s="130">
        <f t="shared" si="0"/>
        <v>0.62250000000000005</v>
      </c>
    </row>
    <row r="30" spans="1:8" s="82" customFormat="1" ht="12" x14ac:dyDescent="0.2">
      <c r="A30" s="78" t="s">
        <v>226</v>
      </c>
      <c r="B30" s="129" t="s">
        <v>227</v>
      </c>
      <c r="C30" s="77" t="s">
        <v>161</v>
      </c>
      <c r="D30" s="78" t="s">
        <v>232</v>
      </c>
      <c r="E30" s="101">
        <v>0</v>
      </c>
      <c r="F30" s="118">
        <v>10400</v>
      </c>
      <c r="G30" s="119">
        <v>3219</v>
      </c>
      <c r="H30" s="130">
        <f t="shared" si="0"/>
        <v>0.30951923076923077</v>
      </c>
    </row>
    <row r="31" spans="1:8" s="82" customFormat="1" ht="12" x14ac:dyDescent="0.2">
      <c r="A31" s="78" t="s">
        <v>226</v>
      </c>
      <c r="B31" s="129" t="s">
        <v>227</v>
      </c>
      <c r="C31" s="77" t="s">
        <v>161</v>
      </c>
      <c r="D31" s="78" t="s">
        <v>92</v>
      </c>
      <c r="E31" s="101">
        <v>0</v>
      </c>
      <c r="F31" s="118">
        <v>2240</v>
      </c>
      <c r="G31" s="119">
        <v>1598</v>
      </c>
      <c r="H31" s="130">
        <f t="shared" si="0"/>
        <v>0.71339285714285716</v>
      </c>
    </row>
    <row r="32" spans="1:8" s="82" customFormat="1" ht="12" x14ac:dyDescent="0.2">
      <c r="A32" s="78" t="s">
        <v>226</v>
      </c>
      <c r="B32" s="129" t="s">
        <v>227</v>
      </c>
      <c r="C32" s="77" t="s">
        <v>161</v>
      </c>
      <c r="D32" s="78" t="s">
        <v>238</v>
      </c>
      <c r="E32" s="101">
        <v>0</v>
      </c>
      <c r="F32" s="118">
        <v>920</v>
      </c>
      <c r="G32" s="119">
        <v>202</v>
      </c>
      <c r="H32" s="130">
        <f t="shared" si="0"/>
        <v>0.21956521739130436</v>
      </c>
    </row>
    <row r="33" spans="1:8" s="82" customFormat="1" ht="12" x14ac:dyDescent="0.2">
      <c r="A33" s="78" t="s">
        <v>249</v>
      </c>
      <c r="B33" s="129" t="s">
        <v>308</v>
      </c>
      <c r="C33" s="77" t="s">
        <v>138</v>
      </c>
      <c r="D33" s="78" t="s">
        <v>416</v>
      </c>
      <c r="E33" s="101">
        <v>0</v>
      </c>
      <c r="F33" s="131">
        <v>27500</v>
      </c>
      <c r="G33" s="119">
        <v>16562</v>
      </c>
      <c r="H33" s="130">
        <f t="shared" si="0"/>
        <v>0.60225454545454549</v>
      </c>
    </row>
    <row r="34" spans="1:8" s="82" customFormat="1" ht="12" x14ac:dyDescent="0.2">
      <c r="A34" s="78" t="s">
        <v>249</v>
      </c>
      <c r="B34" s="129" t="s">
        <v>308</v>
      </c>
      <c r="C34" s="78" t="s">
        <v>138</v>
      </c>
      <c r="D34" s="78" t="s">
        <v>301</v>
      </c>
      <c r="E34" s="101">
        <v>0</v>
      </c>
      <c r="F34" s="120">
        <v>10000</v>
      </c>
      <c r="G34" s="119">
        <v>16923</v>
      </c>
      <c r="H34" s="130">
        <f t="shared" si="0"/>
        <v>1.6922999999999999</v>
      </c>
    </row>
    <row r="35" spans="1:8" s="82" customFormat="1" ht="12" x14ac:dyDescent="0.2">
      <c r="A35" s="78" t="s">
        <v>250</v>
      </c>
      <c r="B35" s="129" t="s">
        <v>309</v>
      </c>
      <c r="C35" s="78" t="s">
        <v>290</v>
      </c>
      <c r="D35" s="78" t="s">
        <v>301</v>
      </c>
      <c r="E35" s="101">
        <v>0</v>
      </c>
      <c r="F35" s="120">
        <v>5</v>
      </c>
      <c r="G35" s="119">
        <v>25</v>
      </c>
      <c r="H35" s="130">
        <f t="shared" si="0"/>
        <v>5</v>
      </c>
    </row>
    <row r="36" spans="1:8" s="82" customFormat="1" ht="12" x14ac:dyDescent="0.2">
      <c r="A36" s="78" t="s">
        <v>251</v>
      </c>
      <c r="B36" s="129" t="s">
        <v>310</v>
      </c>
      <c r="C36" s="78" t="s">
        <v>291</v>
      </c>
      <c r="D36" s="78" t="s">
        <v>301</v>
      </c>
      <c r="E36" s="101">
        <v>0</v>
      </c>
      <c r="F36" s="120">
        <v>70</v>
      </c>
      <c r="G36" s="119">
        <v>70</v>
      </c>
      <c r="H36" s="130">
        <f t="shared" si="0"/>
        <v>1</v>
      </c>
    </row>
    <row r="37" spans="1:8" s="82" customFormat="1" ht="12" x14ac:dyDescent="0.2">
      <c r="A37" s="78" t="s">
        <v>252</v>
      </c>
      <c r="B37" s="129" t="s">
        <v>311</v>
      </c>
      <c r="C37" s="78" t="s">
        <v>291</v>
      </c>
      <c r="D37" s="78" t="s">
        <v>301</v>
      </c>
      <c r="E37" s="101">
        <v>0</v>
      </c>
      <c r="F37" s="120">
        <v>68</v>
      </c>
      <c r="G37" s="119">
        <v>68</v>
      </c>
      <c r="H37" s="130">
        <f t="shared" si="0"/>
        <v>1</v>
      </c>
    </row>
    <row r="38" spans="1:8" s="82" customFormat="1" ht="12" x14ac:dyDescent="0.2">
      <c r="A38" s="78" t="s">
        <v>253</v>
      </c>
      <c r="B38" s="77" t="s">
        <v>312</v>
      </c>
      <c r="C38" s="78" t="s">
        <v>292</v>
      </c>
      <c r="D38" s="78" t="s">
        <v>301</v>
      </c>
      <c r="E38" s="101">
        <v>0</v>
      </c>
      <c r="F38" s="120">
        <v>35</v>
      </c>
      <c r="G38" s="119">
        <v>25</v>
      </c>
      <c r="H38" s="130">
        <f t="shared" si="0"/>
        <v>0.7142857142857143</v>
      </c>
    </row>
    <row r="39" spans="1:8" s="82" customFormat="1" ht="12" x14ac:dyDescent="0.2">
      <c r="A39" s="78" t="s">
        <v>254</v>
      </c>
      <c r="B39" s="129" t="s">
        <v>313</v>
      </c>
      <c r="C39" s="78" t="s">
        <v>293</v>
      </c>
      <c r="D39" s="78" t="s">
        <v>301</v>
      </c>
      <c r="E39" s="101">
        <v>0</v>
      </c>
      <c r="F39" s="120">
        <v>23</v>
      </c>
      <c r="G39" s="119">
        <v>266</v>
      </c>
      <c r="H39" s="130">
        <f t="shared" si="0"/>
        <v>11.565217391304348</v>
      </c>
    </row>
    <row r="40" spans="1:8" s="82" customFormat="1" ht="12" x14ac:dyDescent="0.2">
      <c r="A40" s="78" t="s">
        <v>255</v>
      </c>
      <c r="B40" s="129" t="s">
        <v>314</v>
      </c>
      <c r="C40" s="78" t="s">
        <v>294</v>
      </c>
      <c r="D40" s="78" t="s">
        <v>301</v>
      </c>
      <c r="E40" s="101">
        <v>0</v>
      </c>
      <c r="F40" s="120">
        <v>10</v>
      </c>
      <c r="G40" s="119">
        <v>10</v>
      </c>
      <c r="H40" s="130">
        <f t="shared" si="0"/>
        <v>1</v>
      </c>
    </row>
    <row r="41" spans="1:8" s="82" customFormat="1" ht="12" x14ac:dyDescent="0.2">
      <c r="A41" s="78" t="s">
        <v>256</v>
      </c>
      <c r="B41" s="129" t="s">
        <v>315</v>
      </c>
      <c r="C41" s="78" t="s">
        <v>291</v>
      </c>
      <c r="D41" s="78" t="s">
        <v>301</v>
      </c>
      <c r="E41" s="101">
        <v>0</v>
      </c>
      <c r="F41" s="120">
        <v>100</v>
      </c>
      <c r="G41" s="119">
        <v>49.652000000000001</v>
      </c>
      <c r="H41" s="130">
        <f t="shared" si="0"/>
        <v>0.49652000000000002</v>
      </c>
    </row>
    <row r="42" spans="1:8" s="82" customFormat="1" ht="12" x14ac:dyDescent="0.2">
      <c r="A42" s="78" t="s">
        <v>257</v>
      </c>
      <c r="B42" s="129" t="s">
        <v>316</v>
      </c>
      <c r="C42" s="78" t="s">
        <v>295</v>
      </c>
      <c r="D42" s="78" t="s">
        <v>301</v>
      </c>
      <c r="E42" s="101">
        <v>0</v>
      </c>
      <c r="F42" s="120">
        <v>500</v>
      </c>
      <c r="G42" s="119">
        <v>348</v>
      </c>
      <c r="H42" s="130">
        <f t="shared" si="0"/>
        <v>0.69599999999999995</v>
      </c>
    </row>
    <row r="43" spans="1:8" s="82" customFormat="1" ht="12" x14ac:dyDescent="0.2">
      <c r="A43" s="78" t="s">
        <v>258</v>
      </c>
      <c r="B43" s="129" t="s">
        <v>317</v>
      </c>
      <c r="C43" s="78" t="s">
        <v>296</v>
      </c>
      <c r="D43" s="78" t="s">
        <v>301</v>
      </c>
      <c r="E43" s="101">
        <v>0</v>
      </c>
      <c r="F43" s="120">
        <v>416420000</v>
      </c>
      <c r="G43" s="119">
        <v>281114658</v>
      </c>
      <c r="H43" s="130">
        <f t="shared" si="0"/>
        <v>0.67507482349550929</v>
      </c>
    </row>
    <row r="44" spans="1:8" s="82" customFormat="1" ht="12" x14ac:dyDescent="0.2">
      <c r="A44" s="78" t="s">
        <v>259</v>
      </c>
      <c r="B44" s="129" t="s">
        <v>318</v>
      </c>
      <c r="C44" s="78" t="s">
        <v>297</v>
      </c>
      <c r="D44" s="78" t="s">
        <v>301</v>
      </c>
      <c r="E44" s="101">
        <v>0</v>
      </c>
      <c r="F44" s="120">
        <v>150</v>
      </c>
      <c r="G44" s="119">
        <v>30</v>
      </c>
      <c r="H44" s="130">
        <f t="shared" si="0"/>
        <v>0.2</v>
      </c>
    </row>
    <row r="45" spans="1:8" s="82" customFormat="1" ht="12" x14ac:dyDescent="0.2">
      <c r="A45" s="78" t="s">
        <v>259</v>
      </c>
      <c r="B45" s="129" t="s">
        <v>318</v>
      </c>
      <c r="C45" s="78" t="s">
        <v>297</v>
      </c>
      <c r="D45" s="78" t="s">
        <v>302</v>
      </c>
      <c r="E45" s="101">
        <v>0</v>
      </c>
      <c r="F45" s="120">
        <v>20</v>
      </c>
      <c r="G45" s="119">
        <v>3</v>
      </c>
      <c r="H45" s="130">
        <f t="shared" si="0"/>
        <v>0.15</v>
      </c>
    </row>
    <row r="46" spans="1:8" s="82" customFormat="1" ht="12" x14ac:dyDescent="0.2">
      <c r="A46" s="78" t="s">
        <v>260</v>
      </c>
      <c r="B46" s="129" t="s">
        <v>319</v>
      </c>
      <c r="C46" s="78" t="s">
        <v>247</v>
      </c>
      <c r="D46" s="78" t="s">
        <v>301</v>
      </c>
      <c r="E46" s="101">
        <v>0</v>
      </c>
      <c r="F46" s="120">
        <v>150</v>
      </c>
      <c r="G46" s="119">
        <v>46</v>
      </c>
      <c r="H46" s="130">
        <f t="shared" si="0"/>
        <v>0.30666666666666664</v>
      </c>
    </row>
    <row r="47" spans="1:8" s="82" customFormat="1" ht="12" x14ac:dyDescent="0.2">
      <c r="A47" s="78" t="s">
        <v>260</v>
      </c>
      <c r="B47" s="129" t="s">
        <v>319</v>
      </c>
      <c r="C47" s="78" t="s">
        <v>247</v>
      </c>
      <c r="D47" s="78" t="s">
        <v>302</v>
      </c>
      <c r="E47" s="101">
        <v>0</v>
      </c>
      <c r="F47" s="120">
        <v>15</v>
      </c>
      <c r="G47" s="119">
        <v>2</v>
      </c>
      <c r="H47" s="130">
        <f t="shared" si="0"/>
        <v>0.13333333333333333</v>
      </c>
    </row>
    <row r="48" spans="1:8" s="82" customFormat="1" ht="12" x14ac:dyDescent="0.2">
      <c r="A48" s="78" t="s">
        <v>261</v>
      </c>
      <c r="B48" s="129" t="s">
        <v>320</v>
      </c>
      <c r="C48" s="78" t="s">
        <v>291</v>
      </c>
      <c r="D48" s="78" t="s">
        <v>301</v>
      </c>
      <c r="E48" s="101">
        <v>0</v>
      </c>
      <c r="F48" s="120">
        <v>75</v>
      </c>
      <c r="G48" s="119">
        <v>80.3</v>
      </c>
      <c r="H48" s="130">
        <f t="shared" si="0"/>
        <v>1.0706666666666667</v>
      </c>
    </row>
    <row r="49" spans="1:8" s="82" customFormat="1" ht="12" x14ac:dyDescent="0.2">
      <c r="A49" s="78" t="s">
        <v>261</v>
      </c>
      <c r="B49" s="129" t="s">
        <v>320</v>
      </c>
      <c r="C49" s="78" t="s">
        <v>291</v>
      </c>
      <c r="D49" s="78" t="s">
        <v>302</v>
      </c>
      <c r="E49" s="101">
        <v>0</v>
      </c>
      <c r="F49" s="120">
        <v>75</v>
      </c>
      <c r="G49" s="119">
        <v>100</v>
      </c>
      <c r="H49" s="130">
        <f t="shared" si="0"/>
        <v>1.3333333333333333</v>
      </c>
    </row>
    <row r="50" spans="1:8" s="82" customFormat="1" ht="12" x14ac:dyDescent="0.2">
      <c r="A50" s="78" t="s">
        <v>262</v>
      </c>
      <c r="B50" s="129" t="s">
        <v>321</v>
      </c>
      <c r="C50" s="77" t="s">
        <v>291</v>
      </c>
      <c r="D50" s="78" t="s">
        <v>101</v>
      </c>
      <c r="E50" s="101">
        <v>0</v>
      </c>
      <c r="F50" s="121">
        <v>30</v>
      </c>
      <c r="G50" s="119" t="s">
        <v>379</v>
      </c>
      <c r="H50" s="130" t="e">
        <f t="shared" si="0"/>
        <v>#VALUE!</v>
      </c>
    </row>
    <row r="51" spans="1:8" s="82" customFormat="1" ht="12" x14ac:dyDescent="0.2">
      <c r="A51" s="78" t="s">
        <v>262</v>
      </c>
      <c r="B51" s="129" t="s">
        <v>321</v>
      </c>
      <c r="C51" s="77" t="s">
        <v>291</v>
      </c>
      <c r="D51" s="78" t="s">
        <v>146</v>
      </c>
      <c r="E51" s="101">
        <v>0</v>
      </c>
      <c r="F51" s="121">
        <v>30</v>
      </c>
      <c r="G51" s="119" t="s">
        <v>379</v>
      </c>
      <c r="H51" s="130" t="e">
        <f t="shared" si="0"/>
        <v>#VALUE!</v>
      </c>
    </row>
    <row r="52" spans="1:8" s="82" customFormat="1" ht="12" x14ac:dyDescent="0.2">
      <c r="A52" s="78" t="s">
        <v>262</v>
      </c>
      <c r="B52" s="129" t="s">
        <v>321</v>
      </c>
      <c r="C52" s="77" t="s">
        <v>291</v>
      </c>
      <c r="D52" s="78" t="s">
        <v>186</v>
      </c>
      <c r="E52" s="101">
        <v>0</v>
      </c>
      <c r="F52" s="118">
        <v>30</v>
      </c>
      <c r="G52" s="119" t="s">
        <v>379</v>
      </c>
      <c r="H52" s="130" t="e">
        <f t="shared" si="0"/>
        <v>#VALUE!</v>
      </c>
    </row>
    <row r="53" spans="1:8" s="82" customFormat="1" ht="12" x14ac:dyDescent="0.2">
      <c r="A53" s="78" t="s">
        <v>262</v>
      </c>
      <c r="B53" s="129" t="s">
        <v>321</v>
      </c>
      <c r="C53" s="77" t="s">
        <v>291</v>
      </c>
      <c r="D53" s="78" t="s">
        <v>187</v>
      </c>
      <c r="E53" s="101">
        <v>0</v>
      </c>
      <c r="F53" s="118">
        <v>30</v>
      </c>
      <c r="G53" s="119" t="s">
        <v>379</v>
      </c>
      <c r="H53" s="130" t="e">
        <f t="shared" si="0"/>
        <v>#VALUE!</v>
      </c>
    </row>
    <row r="54" spans="1:8" s="82" customFormat="1" ht="12" x14ac:dyDescent="0.2">
      <c r="A54" s="78" t="s">
        <v>263</v>
      </c>
      <c r="B54" s="129" t="s">
        <v>322</v>
      </c>
      <c r="C54" s="77" t="s">
        <v>291</v>
      </c>
      <c r="D54" s="78" t="s">
        <v>139</v>
      </c>
      <c r="E54" s="101">
        <v>0</v>
      </c>
      <c r="F54" s="121">
        <v>30</v>
      </c>
      <c r="G54" s="119" t="s">
        <v>379</v>
      </c>
      <c r="H54" s="130" t="e">
        <f t="shared" si="0"/>
        <v>#VALUE!</v>
      </c>
    </row>
    <row r="55" spans="1:8" s="82" customFormat="1" ht="12" x14ac:dyDescent="0.2">
      <c r="A55" s="78" t="s">
        <v>263</v>
      </c>
      <c r="B55" s="129" t="s">
        <v>322</v>
      </c>
      <c r="C55" s="77" t="s">
        <v>291</v>
      </c>
      <c r="D55" s="78" t="s">
        <v>101</v>
      </c>
      <c r="E55" s="101">
        <v>0</v>
      </c>
      <c r="F55" s="121">
        <v>30</v>
      </c>
      <c r="G55" s="119" t="s">
        <v>379</v>
      </c>
      <c r="H55" s="130" t="e">
        <f t="shared" si="0"/>
        <v>#VALUE!</v>
      </c>
    </row>
    <row r="56" spans="1:8" s="82" customFormat="1" ht="12" x14ac:dyDescent="0.2">
      <c r="A56" s="78" t="s">
        <v>263</v>
      </c>
      <c r="B56" s="129" t="s">
        <v>322</v>
      </c>
      <c r="C56" s="77" t="s">
        <v>291</v>
      </c>
      <c r="D56" s="78" t="s">
        <v>146</v>
      </c>
      <c r="E56" s="101">
        <v>0</v>
      </c>
      <c r="F56" s="121">
        <v>30</v>
      </c>
      <c r="G56" s="119" t="s">
        <v>379</v>
      </c>
      <c r="H56" s="130" t="e">
        <f t="shared" si="0"/>
        <v>#VALUE!</v>
      </c>
    </row>
    <row r="57" spans="1:8" s="82" customFormat="1" ht="12" x14ac:dyDescent="0.2">
      <c r="A57" s="78" t="s">
        <v>263</v>
      </c>
      <c r="B57" s="129" t="s">
        <v>322</v>
      </c>
      <c r="C57" s="77" t="s">
        <v>291</v>
      </c>
      <c r="D57" s="78" t="s">
        <v>176</v>
      </c>
      <c r="E57" s="101">
        <v>0</v>
      </c>
      <c r="F57" s="121">
        <v>36</v>
      </c>
      <c r="G57" s="119" t="s">
        <v>379</v>
      </c>
      <c r="H57" s="130" t="e">
        <f t="shared" si="0"/>
        <v>#VALUE!</v>
      </c>
    </row>
    <row r="58" spans="1:8" s="82" customFormat="1" ht="12" x14ac:dyDescent="0.2">
      <c r="A58" s="78" t="s">
        <v>263</v>
      </c>
      <c r="B58" s="129" t="s">
        <v>322</v>
      </c>
      <c r="C58" s="77" t="s">
        <v>291</v>
      </c>
      <c r="D58" s="78" t="s">
        <v>51</v>
      </c>
      <c r="E58" s="101">
        <v>0</v>
      </c>
      <c r="F58" s="121">
        <v>33</v>
      </c>
      <c r="G58" s="119" t="s">
        <v>379</v>
      </c>
      <c r="H58" s="130" t="e">
        <f t="shared" si="0"/>
        <v>#VALUE!</v>
      </c>
    </row>
    <row r="59" spans="1:8" s="82" customFormat="1" ht="12" x14ac:dyDescent="0.2">
      <c r="A59" s="78" t="s">
        <v>263</v>
      </c>
      <c r="B59" s="129" t="s">
        <v>322</v>
      </c>
      <c r="C59" s="77" t="s">
        <v>291</v>
      </c>
      <c r="D59" s="78" t="s">
        <v>186</v>
      </c>
      <c r="E59" s="101">
        <v>0</v>
      </c>
      <c r="F59" s="118">
        <v>30</v>
      </c>
      <c r="G59" s="119" t="s">
        <v>379</v>
      </c>
      <c r="H59" s="130" t="e">
        <f t="shared" si="0"/>
        <v>#VALUE!</v>
      </c>
    </row>
    <row r="60" spans="1:8" s="82" customFormat="1" ht="12" x14ac:dyDescent="0.2">
      <c r="A60" s="78" t="s">
        <v>263</v>
      </c>
      <c r="B60" s="129" t="s">
        <v>322</v>
      </c>
      <c r="C60" s="77" t="s">
        <v>291</v>
      </c>
      <c r="D60" s="78" t="s">
        <v>187</v>
      </c>
      <c r="E60" s="101">
        <v>0</v>
      </c>
      <c r="F60" s="118">
        <v>30</v>
      </c>
      <c r="G60" s="119" t="s">
        <v>379</v>
      </c>
      <c r="H60" s="130" t="e">
        <f t="shared" si="0"/>
        <v>#VALUE!</v>
      </c>
    </row>
    <row r="61" spans="1:8" s="82" customFormat="1" ht="12" x14ac:dyDescent="0.2">
      <c r="A61" s="78" t="s">
        <v>263</v>
      </c>
      <c r="B61" s="129" t="s">
        <v>322</v>
      </c>
      <c r="C61" s="77" t="s">
        <v>291</v>
      </c>
      <c r="D61" s="78" t="s">
        <v>234</v>
      </c>
      <c r="E61" s="101">
        <v>0</v>
      </c>
      <c r="F61" s="118">
        <v>30</v>
      </c>
      <c r="G61" s="119" t="s">
        <v>379</v>
      </c>
      <c r="H61" s="130" t="e">
        <f t="shared" si="0"/>
        <v>#VALUE!</v>
      </c>
    </row>
    <row r="62" spans="1:8" s="82" customFormat="1" ht="12" x14ac:dyDescent="0.2">
      <c r="A62" s="78" t="s">
        <v>263</v>
      </c>
      <c r="B62" s="129" t="s">
        <v>322</v>
      </c>
      <c r="C62" s="77" t="s">
        <v>291</v>
      </c>
      <c r="D62" s="78" t="s">
        <v>60</v>
      </c>
      <c r="E62" s="101">
        <v>0</v>
      </c>
      <c r="F62" s="118">
        <v>30</v>
      </c>
      <c r="G62" s="119" t="s">
        <v>379</v>
      </c>
      <c r="H62" s="130" t="e">
        <f t="shared" si="0"/>
        <v>#VALUE!</v>
      </c>
    </row>
    <row r="63" spans="1:8" s="82" customFormat="1" ht="12" x14ac:dyDescent="0.2">
      <c r="A63" s="78" t="s">
        <v>263</v>
      </c>
      <c r="B63" s="129" t="s">
        <v>322</v>
      </c>
      <c r="C63" s="77" t="s">
        <v>291</v>
      </c>
      <c r="D63" s="78" t="s">
        <v>61</v>
      </c>
      <c r="E63" s="101">
        <v>0</v>
      </c>
      <c r="F63" s="118">
        <v>30</v>
      </c>
      <c r="G63" s="119" t="s">
        <v>379</v>
      </c>
      <c r="H63" s="130" t="e">
        <f t="shared" si="0"/>
        <v>#VALUE!</v>
      </c>
    </row>
    <row r="64" spans="1:8" s="82" customFormat="1" ht="12" x14ac:dyDescent="0.2">
      <c r="A64" s="78" t="s">
        <v>133</v>
      </c>
      <c r="B64" s="129" t="s">
        <v>134</v>
      </c>
      <c r="C64" s="77" t="s">
        <v>135</v>
      </c>
      <c r="D64" s="78" t="s">
        <v>46</v>
      </c>
      <c r="E64" s="101">
        <v>0</v>
      </c>
      <c r="F64" s="131">
        <v>28559</v>
      </c>
      <c r="G64" s="119">
        <v>11628</v>
      </c>
      <c r="H64" s="130">
        <f t="shared" si="0"/>
        <v>0.40715711334430477</v>
      </c>
    </row>
    <row r="65" spans="1:8" s="82" customFormat="1" ht="12" x14ac:dyDescent="0.2">
      <c r="A65" s="78" t="s">
        <v>133</v>
      </c>
      <c r="B65" s="129" t="s">
        <v>134</v>
      </c>
      <c r="C65" s="77" t="s">
        <v>135</v>
      </c>
      <c r="D65" s="78" t="s">
        <v>239</v>
      </c>
      <c r="E65" s="101">
        <v>0</v>
      </c>
      <c r="F65" s="118">
        <v>1000</v>
      </c>
      <c r="G65" s="119">
        <v>397</v>
      </c>
      <c r="H65" s="130">
        <f t="shared" si="0"/>
        <v>0.39700000000000002</v>
      </c>
    </row>
    <row r="66" spans="1:8" s="82" customFormat="1" ht="12" x14ac:dyDescent="0.2">
      <c r="A66" s="78" t="s">
        <v>136</v>
      </c>
      <c r="B66" s="132" t="s">
        <v>137</v>
      </c>
      <c r="C66" s="77" t="s">
        <v>138</v>
      </c>
      <c r="D66" s="78" t="s">
        <v>46</v>
      </c>
      <c r="E66" s="101">
        <v>0</v>
      </c>
      <c r="F66" s="121">
        <v>47423</v>
      </c>
      <c r="G66" s="119" t="s">
        <v>379</v>
      </c>
      <c r="H66" s="130" t="e">
        <f t="shared" si="0"/>
        <v>#VALUE!</v>
      </c>
    </row>
    <row r="67" spans="1:8" s="82" customFormat="1" ht="12" x14ac:dyDescent="0.2">
      <c r="A67" s="78" t="s">
        <v>136</v>
      </c>
      <c r="B67" s="132" t="s">
        <v>137</v>
      </c>
      <c r="C67" s="77" t="s">
        <v>138</v>
      </c>
      <c r="D67" s="78" t="s">
        <v>47</v>
      </c>
      <c r="E67" s="101">
        <v>0</v>
      </c>
      <c r="F67" s="121">
        <v>5251.0887517228803</v>
      </c>
      <c r="G67" s="119">
        <v>3583</v>
      </c>
      <c r="H67" s="130">
        <f t="shared" si="0"/>
        <v>0.68233468703503042</v>
      </c>
    </row>
    <row r="68" spans="1:8" s="82" customFormat="1" ht="12" x14ac:dyDescent="0.2">
      <c r="A68" s="77" t="s">
        <v>136</v>
      </c>
      <c r="B68" s="132" t="s">
        <v>137</v>
      </c>
      <c r="C68" s="77" t="s">
        <v>138</v>
      </c>
      <c r="D68" s="77" t="s">
        <v>107</v>
      </c>
      <c r="E68" s="133">
        <v>0</v>
      </c>
      <c r="F68" s="121">
        <v>240</v>
      </c>
      <c r="G68" s="119">
        <v>681</v>
      </c>
      <c r="H68" s="130">
        <f t="shared" si="0"/>
        <v>2.8374999999999999</v>
      </c>
    </row>
    <row r="69" spans="1:8" s="82" customFormat="1" ht="12" x14ac:dyDescent="0.2">
      <c r="A69" s="78" t="s">
        <v>136</v>
      </c>
      <c r="B69" s="132" t="s">
        <v>137</v>
      </c>
      <c r="C69" s="77" t="s">
        <v>138</v>
      </c>
      <c r="D69" s="78" t="s">
        <v>105</v>
      </c>
      <c r="E69" s="101">
        <v>0</v>
      </c>
      <c r="F69" s="121">
        <v>952</v>
      </c>
      <c r="G69" s="119">
        <v>0</v>
      </c>
      <c r="H69" s="130">
        <f t="shared" si="0"/>
        <v>0</v>
      </c>
    </row>
    <row r="70" spans="1:8" s="82" customFormat="1" ht="12" x14ac:dyDescent="0.2">
      <c r="A70" s="78" t="s">
        <v>136</v>
      </c>
      <c r="B70" s="132" t="s">
        <v>137</v>
      </c>
      <c r="C70" s="77" t="s">
        <v>138</v>
      </c>
      <c r="D70" s="78" t="s">
        <v>52</v>
      </c>
      <c r="E70" s="101">
        <v>0</v>
      </c>
      <c r="F70" s="118">
        <v>5236</v>
      </c>
      <c r="G70" s="119">
        <v>3883</v>
      </c>
      <c r="H70" s="130">
        <f t="shared" si="0"/>
        <v>0.74159663865546221</v>
      </c>
    </row>
    <row r="71" spans="1:8" s="82" customFormat="1" ht="12" x14ac:dyDescent="0.2">
      <c r="A71" s="78" t="s">
        <v>136</v>
      </c>
      <c r="B71" s="132" t="s">
        <v>137</v>
      </c>
      <c r="C71" s="77" t="s">
        <v>138</v>
      </c>
      <c r="D71" s="78" t="s">
        <v>54</v>
      </c>
      <c r="E71" s="101">
        <v>0</v>
      </c>
      <c r="F71" s="118">
        <v>5468</v>
      </c>
      <c r="G71" s="119">
        <v>1160</v>
      </c>
      <c r="H71" s="130">
        <f t="shared" si="0"/>
        <v>0.2121433796634967</v>
      </c>
    </row>
    <row r="72" spans="1:8" s="82" customFormat="1" ht="12" x14ac:dyDescent="0.2">
      <c r="A72" s="78" t="s">
        <v>136</v>
      </c>
      <c r="B72" s="132" t="s">
        <v>137</v>
      </c>
      <c r="C72" s="77" t="s">
        <v>138</v>
      </c>
      <c r="D72" s="78" t="s">
        <v>56</v>
      </c>
      <c r="E72" s="101">
        <v>0</v>
      </c>
      <c r="F72" s="118">
        <v>5468</v>
      </c>
      <c r="G72" s="119">
        <v>1160</v>
      </c>
      <c r="H72" s="130">
        <f t="shared" ref="H72:H135" si="1">G72/F72</f>
        <v>0.2121433796634967</v>
      </c>
    </row>
    <row r="73" spans="1:8" s="82" customFormat="1" ht="12" x14ac:dyDescent="0.2">
      <c r="A73" s="78" t="s">
        <v>136</v>
      </c>
      <c r="B73" s="132" t="s">
        <v>137</v>
      </c>
      <c r="C73" s="77" t="s">
        <v>138</v>
      </c>
      <c r="D73" s="78" t="s">
        <v>58</v>
      </c>
      <c r="E73" s="101">
        <v>0</v>
      </c>
      <c r="F73" s="118">
        <v>5468</v>
      </c>
      <c r="G73" s="119">
        <v>1161</v>
      </c>
      <c r="H73" s="130">
        <f t="shared" si="1"/>
        <v>0.21232626188734455</v>
      </c>
    </row>
    <row r="74" spans="1:8" s="82" customFormat="1" ht="12" x14ac:dyDescent="0.2">
      <c r="A74" s="78" t="s">
        <v>136</v>
      </c>
      <c r="B74" s="132" t="s">
        <v>137</v>
      </c>
      <c r="C74" s="77" t="s">
        <v>138</v>
      </c>
      <c r="D74" s="78" t="s">
        <v>106</v>
      </c>
      <c r="E74" s="101">
        <v>0</v>
      </c>
      <c r="F74" s="118">
        <v>476</v>
      </c>
      <c r="G74" s="119">
        <v>0</v>
      </c>
      <c r="H74" s="130">
        <f t="shared" si="1"/>
        <v>0</v>
      </c>
    </row>
    <row r="75" spans="1:8" s="82" customFormat="1" ht="12" x14ac:dyDescent="0.2">
      <c r="A75" s="78" t="s">
        <v>136</v>
      </c>
      <c r="B75" s="132" t="s">
        <v>137</v>
      </c>
      <c r="C75" s="77" t="s">
        <v>138</v>
      </c>
      <c r="D75" s="78" t="s">
        <v>239</v>
      </c>
      <c r="E75" s="101">
        <v>0</v>
      </c>
      <c r="F75" s="118">
        <v>1000</v>
      </c>
      <c r="G75" s="119">
        <v>477</v>
      </c>
      <c r="H75" s="130">
        <f t="shared" si="1"/>
        <v>0.47699999999999998</v>
      </c>
    </row>
    <row r="76" spans="1:8" s="82" customFormat="1" ht="12" x14ac:dyDescent="0.2">
      <c r="A76" s="78" t="s">
        <v>264</v>
      </c>
      <c r="B76" s="129" t="s">
        <v>323</v>
      </c>
      <c r="C76" s="77" t="s">
        <v>138</v>
      </c>
      <c r="D76" s="78" t="s">
        <v>417</v>
      </c>
      <c r="E76" s="101">
        <v>0</v>
      </c>
      <c r="F76" s="131">
        <v>7500</v>
      </c>
      <c r="G76" s="119">
        <v>5850</v>
      </c>
      <c r="H76" s="130">
        <f t="shared" si="1"/>
        <v>0.78</v>
      </c>
    </row>
    <row r="77" spans="1:8" s="82" customFormat="1" ht="12" x14ac:dyDescent="0.2">
      <c r="A77" s="78" t="s">
        <v>264</v>
      </c>
      <c r="B77" s="129" t="s">
        <v>323</v>
      </c>
      <c r="C77" s="77" t="s">
        <v>138</v>
      </c>
      <c r="D77" s="78" t="s">
        <v>416</v>
      </c>
      <c r="E77" s="101">
        <v>0</v>
      </c>
      <c r="F77" s="131">
        <v>7500</v>
      </c>
      <c r="G77" s="119">
        <v>5850</v>
      </c>
      <c r="H77" s="130">
        <f t="shared" si="1"/>
        <v>0.78</v>
      </c>
    </row>
    <row r="78" spans="1:8" s="82" customFormat="1" ht="12" x14ac:dyDescent="0.2">
      <c r="A78" s="78" t="s">
        <v>265</v>
      </c>
      <c r="B78" s="129" t="s">
        <v>324</v>
      </c>
      <c r="C78" s="77" t="s">
        <v>138</v>
      </c>
      <c r="D78" s="78" t="s">
        <v>417</v>
      </c>
      <c r="E78" s="101">
        <v>0</v>
      </c>
      <c r="F78" s="131">
        <v>30000</v>
      </c>
      <c r="G78" s="119">
        <v>25135</v>
      </c>
      <c r="H78" s="130">
        <f t="shared" si="1"/>
        <v>0.83783333333333332</v>
      </c>
    </row>
    <row r="79" spans="1:8" s="82" customFormat="1" ht="12" x14ac:dyDescent="0.2">
      <c r="A79" s="78" t="s">
        <v>265</v>
      </c>
      <c r="B79" s="129" t="s">
        <v>324</v>
      </c>
      <c r="C79" s="77" t="s">
        <v>138</v>
      </c>
      <c r="D79" s="78" t="s">
        <v>416</v>
      </c>
      <c r="E79" s="101">
        <v>0</v>
      </c>
      <c r="F79" s="131">
        <v>30000</v>
      </c>
      <c r="G79" s="119">
        <v>25135</v>
      </c>
      <c r="H79" s="130">
        <f t="shared" si="1"/>
        <v>0.83783333333333332</v>
      </c>
    </row>
    <row r="80" spans="1:8" s="82" customFormat="1" ht="12" x14ac:dyDescent="0.2">
      <c r="A80" s="78" t="s">
        <v>116</v>
      </c>
      <c r="B80" s="129" t="s">
        <v>117</v>
      </c>
      <c r="C80" s="77" t="s">
        <v>118</v>
      </c>
      <c r="D80" s="78" t="s">
        <v>119</v>
      </c>
      <c r="E80" s="101">
        <v>0</v>
      </c>
      <c r="F80" s="131">
        <v>2980</v>
      </c>
      <c r="G80" s="119" t="s">
        <v>364</v>
      </c>
      <c r="H80" s="130" t="e">
        <f t="shared" si="1"/>
        <v>#VALUE!</v>
      </c>
    </row>
    <row r="81" spans="1:8" s="82" customFormat="1" ht="12" x14ac:dyDescent="0.2">
      <c r="A81" s="78" t="s">
        <v>116</v>
      </c>
      <c r="B81" s="129" t="s">
        <v>117</v>
      </c>
      <c r="C81" s="77" t="s">
        <v>118</v>
      </c>
      <c r="D81" s="78" t="s">
        <v>145</v>
      </c>
      <c r="E81" s="101">
        <v>0</v>
      </c>
      <c r="F81" s="121" t="s">
        <v>364</v>
      </c>
      <c r="G81" s="119" t="s">
        <v>364</v>
      </c>
      <c r="H81" s="130" t="e">
        <f t="shared" si="1"/>
        <v>#VALUE!</v>
      </c>
    </row>
    <row r="82" spans="1:8" s="82" customFormat="1" ht="12" x14ac:dyDescent="0.2">
      <c r="A82" s="78" t="s">
        <v>116</v>
      </c>
      <c r="B82" s="129" t="s">
        <v>117</v>
      </c>
      <c r="C82" s="77" t="s">
        <v>118</v>
      </c>
      <c r="D82" s="78" t="s">
        <v>217</v>
      </c>
      <c r="E82" s="101">
        <v>0</v>
      </c>
      <c r="F82" s="118" t="s">
        <v>364</v>
      </c>
      <c r="G82" s="119" t="s">
        <v>364</v>
      </c>
      <c r="H82" s="130" t="e">
        <f t="shared" si="1"/>
        <v>#VALUE!</v>
      </c>
    </row>
    <row r="83" spans="1:8" s="82" customFormat="1" ht="12" x14ac:dyDescent="0.2">
      <c r="A83" s="78" t="s">
        <v>116</v>
      </c>
      <c r="B83" s="129" t="s">
        <v>117</v>
      </c>
      <c r="C83" s="77" t="s">
        <v>118</v>
      </c>
      <c r="D83" s="78" t="s">
        <v>221</v>
      </c>
      <c r="E83" s="101">
        <v>0</v>
      </c>
      <c r="F83" s="118" t="s">
        <v>364</v>
      </c>
      <c r="G83" s="119" t="s">
        <v>364</v>
      </c>
      <c r="H83" s="130" t="e">
        <f t="shared" si="1"/>
        <v>#VALUE!</v>
      </c>
    </row>
    <row r="84" spans="1:8" s="82" customFormat="1" ht="12" x14ac:dyDescent="0.2">
      <c r="A84" s="78" t="s">
        <v>116</v>
      </c>
      <c r="B84" s="129" t="s">
        <v>117</v>
      </c>
      <c r="C84" s="77" t="s">
        <v>118</v>
      </c>
      <c r="D84" s="78" t="s">
        <v>230</v>
      </c>
      <c r="E84" s="101">
        <v>0</v>
      </c>
      <c r="F84" s="118" t="s">
        <v>364</v>
      </c>
      <c r="G84" s="119" t="s">
        <v>364</v>
      </c>
      <c r="H84" s="130" t="e">
        <f t="shared" si="1"/>
        <v>#VALUE!</v>
      </c>
    </row>
    <row r="85" spans="1:8" s="82" customFormat="1" ht="12" x14ac:dyDescent="0.2">
      <c r="A85" s="78" t="s">
        <v>140</v>
      </c>
      <c r="B85" s="129" t="s">
        <v>141</v>
      </c>
      <c r="C85" s="77" t="s">
        <v>112</v>
      </c>
      <c r="D85" s="78" t="s">
        <v>101</v>
      </c>
      <c r="E85" s="101">
        <v>0</v>
      </c>
      <c r="F85" s="121">
        <v>20123622.832342938</v>
      </c>
      <c r="G85" s="119">
        <v>20269888.503572036</v>
      </c>
      <c r="H85" s="130">
        <f t="shared" si="1"/>
        <v>1.0072683568186349</v>
      </c>
    </row>
    <row r="86" spans="1:8" s="82" customFormat="1" ht="12" x14ac:dyDescent="0.2">
      <c r="A86" s="78" t="s">
        <v>140</v>
      </c>
      <c r="B86" s="129" t="s">
        <v>141</v>
      </c>
      <c r="C86" s="77" t="s">
        <v>112</v>
      </c>
      <c r="D86" s="78" t="s">
        <v>146</v>
      </c>
      <c r="E86" s="101">
        <v>0</v>
      </c>
      <c r="F86" s="121">
        <v>1296563988.3699496</v>
      </c>
      <c r="G86" s="119">
        <v>904903059.56541884</v>
      </c>
      <c r="H86" s="130">
        <f t="shared" si="1"/>
        <v>0.69792394951757841</v>
      </c>
    </row>
    <row r="87" spans="1:8" s="82" customFormat="1" ht="12" x14ac:dyDescent="0.2">
      <c r="A87" s="78" t="s">
        <v>140</v>
      </c>
      <c r="B87" s="129" t="s">
        <v>141</v>
      </c>
      <c r="C87" s="77" t="s">
        <v>112</v>
      </c>
      <c r="D87" s="78" t="s">
        <v>156</v>
      </c>
      <c r="E87" s="101">
        <v>0</v>
      </c>
      <c r="F87" s="121">
        <v>152638653.4401674</v>
      </c>
      <c r="G87" s="119">
        <v>126596225.47144867</v>
      </c>
      <c r="H87" s="130">
        <f t="shared" si="1"/>
        <v>0.82938510408880761</v>
      </c>
    </row>
    <row r="88" spans="1:8" s="82" customFormat="1" ht="12" x14ac:dyDescent="0.2">
      <c r="A88" s="78" t="s">
        <v>140</v>
      </c>
      <c r="B88" s="129" t="s">
        <v>141</v>
      </c>
      <c r="C88" s="77" t="s">
        <v>112</v>
      </c>
      <c r="D88" s="78" t="s">
        <v>49</v>
      </c>
      <c r="E88" s="101">
        <v>0</v>
      </c>
      <c r="F88" s="121">
        <v>65222181.266823366</v>
      </c>
      <c r="G88" s="119">
        <v>58621181.939482547</v>
      </c>
      <c r="H88" s="130">
        <f t="shared" si="1"/>
        <v>0.89879211030468009</v>
      </c>
    </row>
    <row r="89" spans="1:8" s="82" customFormat="1" ht="12" x14ac:dyDescent="0.2">
      <c r="A89" s="78" t="s">
        <v>140</v>
      </c>
      <c r="B89" s="129" t="s">
        <v>141</v>
      </c>
      <c r="C89" s="77" t="s">
        <v>112</v>
      </c>
      <c r="D89" s="78" t="s">
        <v>50</v>
      </c>
      <c r="E89" s="101">
        <v>0</v>
      </c>
      <c r="F89" s="121">
        <v>66515333.411528878</v>
      </c>
      <c r="G89" s="119">
        <v>40124028.09112376</v>
      </c>
      <c r="H89" s="130">
        <f t="shared" si="1"/>
        <v>0.60322975219679498</v>
      </c>
    </row>
    <row r="90" spans="1:8" s="82" customFormat="1" ht="12" x14ac:dyDescent="0.2">
      <c r="A90" s="78" t="s">
        <v>140</v>
      </c>
      <c r="B90" s="129" t="s">
        <v>141</v>
      </c>
      <c r="C90" s="77" t="s">
        <v>112</v>
      </c>
      <c r="D90" s="78" t="s">
        <v>176</v>
      </c>
      <c r="E90" s="101">
        <v>0</v>
      </c>
      <c r="F90" s="121">
        <v>88861991.61653918</v>
      </c>
      <c r="G90" s="119">
        <v>54544555.949287623</v>
      </c>
      <c r="H90" s="130">
        <f t="shared" si="1"/>
        <v>0.6138119904476198</v>
      </c>
    </row>
    <row r="91" spans="1:8" s="82" customFormat="1" ht="12" x14ac:dyDescent="0.2">
      <c r="A91" s="78" t="s">
        <v>140</v>
      </c>
      <c r="B91" s="129" t="s">
        <v>141</v>
      </c>
      <c r="C91" s="77" t="s">
        <v>112</v>
      </c>
      <c r="D91" s="78" t="s">
        <v>51</v>
      </c>
      <c r="E91" s="101">
        <v>0</v>
      </c>
      <c r="F91" s="121">
        <v>15885970.635701329</v>
      </c>
      <c r="G91" s="119">
        <v>9647055.8709790334</v>
      </c>
      <c r="H91" s="130">
        <f t="shared" si="1"/>
        <v>0.60726889733125444</v>
      </c>
    </row>
    <row r="92" spans="1:8" s="82" customFormat="1" ht="12" x14ac:dyDescent="0.2">
      <c r="A92" s="78" t="s">
        <v>140</v>
      </c>
      <c r="B92" s="129" t="s">
        <v>141</v>
      </c>
      <c r="C92" s="77" t="s">
        <v>112</v>
      </c>
      <c r="D92" s="78" t="s">
        <v>186</v>
      </c>
      <c r="E92" s="101">
        <v>0</v>
      </c>
      <c r="F92" s="118">
        <v>152447198.80143058</v>
      </c>
      <c r="G92" s="119">
        <v>164564165.86705083</v>
      </c>
      <c r="H92" s="130">
        <f t="shared" si="1"/>
        <v>1.0794830417409187</v>
      </c>
    </row>
    <row r="93" spans="1:8" s="82" customFormat="1" ht="12" x14ac:dyDescent="0.2">
      <c r="A93" s="78" t="s">
        <v>140</v>
      </c>
      <c r="B93" s="129" t="s">
        <v>141</v>
      </c>
      <c r="C93" s="77" t="s">
        <v>112</v>
      </c>
      <c r="D93" s="78" t="s">
        <v>187</v>
      </c>
      <c r="E93" s="101">
        <v>0</v>
      </c>
      <c r="F93" s="118">
        <v>505540887.71458864</v>
      </c>
      <c r="G93" s="119">
        <v>274975363.96396953</v>
      </c>
      <c r="H93" s="130">
        <f t="shared" si="1"/>
        <v>0.54392309434565722</v>
      </c>
    </row>
    <row r="94" spans="1:8" s="82" customFormat="1" ht="12" x14ac:dyDescent="0.2">
      <c r="A94" s="78" t="s">
        <v>140</v>
      </c>
      <c r="B94" s="129" t="s">
        <v>141</v>
      </c>
      <c r="C94" s="77" t="s">
        <v>112</v>
      </c>
      <c r="D94" s="78" t="s">
        <v>234</v>
      </c>
      <c r="E94" s="101">
        <v>0</v>
      </c>
      <c r="F94" s="118">
        <v>2047784.6419665187</v>
      </c>
      <c r="G94" s="119">
        <v>2047784.6419665187</v>
      </c>
      <c r="H94" s="130">
        <f t="shared" si="1"/>
        <v>1</v>
      </c>
    </row>
    <row r="95" spans="1:8" s="82" customFormat="1" ht="12" x14ac:dyDescent="0.2">
      <c r="A95" s="78" t="s">
        <v>140</v>
      </c>
      <c r="B95" s="129" t="s">
        <v>141</v>
      </c>
      <c r="C95" s="77" t="s">
        <v>112</v>
      </c>
      <c r="D95" s="78" t="s">
        <v>60</v>
      </c>
      <c r="E95" s="101">
        <v>0</v>
      </c>
      <c r="F95" s="118">
        <v>162139526.62933782</v>
      </c>
      <c r="G95" s="119">
        <v>85375015.069083512</v>
      </c>
      <c r="H95" s="130">
        <f t="shared" si="1"/>
        <v>0.52655275887326791</v>
      </c>
    </row>
    <row r="96" spans="1:8" s="82" customFormat="1" ht="12" x14ac:dyDescent="0.2">
      <c r="A96" s="78" t="s">
        <v>140</v>
      </c>
      <c r="B96" s="129" t="s">
        <v>141</v>
      </c>
      <c r="C96" s="77" t="s">
        <v>112</v>
      </c>
      <c r="D96" s="78" t="s">
        <v>61</v>
      </c>
      <c r="E96" s="101">
        <v>0</v>
      </c>
      <c r="F96" s="118">
        <v>45093215.919609271</v>
      </c>
      <c r="G96" s="119">
        <v>27529238.336104915</v>
      </c>
      <c r="H96" s="130">
        <f t="shared" si="1"/>
        <v>0.61049623041264456</v>
      </c>
    </row>
    <row r="97" spans="1:8" s="82" customFormat="1" ht="12" x14ac:dyDescent="0.2">
      <c r="A97" s="78" t="s">
        <v>110</v>
      </c>
      <c r="B97" s="129" t="s">
        <v>111</v>
      </c>
      <c r="C97" s="77" t="s">
        <v>112</v>
      </c>
      <c r="D97" s="78" t="s">
        <v>44</v>
      </c>
      <c r="E97" s="101">
        <v>0</v>
      </c>
      <c r="F97" s="131">
        <v>3970463.0617079902</v>
      </c>
      <c r="G97" s="119">
        <v>810544.33999999985</v>
      </c>
      <c r="H97" s="130">
        <f t="shared" si="1"/>
        <v>0.20414352870249969</v>
      </c>
    </row>
    <row r="98" spans="1:8" s="82" customFormat="1" ht="12" x14ac:dyDescent="0.2">
      <c r="A98" s="78" t="s">
        <v>110</v>
      </c>
      <c r="B98" s="129" t="s">
        <v>111</v>
      </c>
      <c r="C98" s="77" t="s">
        <v>112</v>
      </c>
      <c r="D98" s="78" t="s">
        <v>45</v>
      </c>
      <c r="E98" s="101">
        <v>0</v>
      </c>
      <c r="F98" s="131">
        <v>8830198.144958673</v>
      </c>
      <c r="G98" s="119">
        <v>845681.78</v>
      </c>
      <c r="H98" s="130">
        <f t="shared" si="1"/>
        <v>9.5771551908245198E-2</v>
      </c>
    </row>
    <row r="99" spans="1:8" s="82" customFormat="1" ht="12" x14ac:dyDescent="0.2">
      <c r="A99" s="78" t="s">
        <v>110</v>
      </c>
      <c r="B99" s="129" t="s">
        <v>111</v>
      </c>
      <c r="C99" s="77" t="s">
        <v>112</v>
      </c>
      <c r="D99" s="78" t="s">
        <v>119</v>
      </c>
      <c r="E99" s="101">
        <v>0</v>
      </c>
      <c r="F99" s="131">
        <v>4470978</v>
      </c>
      <c r="G99" s="119" t="s">
        <v>364</v>
      </c>
      <c r="H99" s="130" t="e">
        <f t="shared" si="1"/>
        <v>#VALUE!</v>
      </c>
    </row>
    <row r="100" spans="1:8" s="82" customFormat="1" ht="12" x14ac:dyDescent="0.2">
      <c r="A100" s="78" t="s">
        <v>110</v>
      </c>
      <c r="B100" s="129" t="s">
        <v>111</v>
      </c>
      <c r="C100" s="77" t="s">
        <v>112</v>
      </c>
      <c r="D100" s="78" t="s">
        <v>47</v>
      </c>
      <c r="E100" s="101">
        <v>0</v>
      </c>
      <c r="F100" s="121">
        <v>400091.86666666996</v>
      </c>
      <c r="G100" s="119">
        <v>279068.31</v>
      </c>
      <c r="H100" s="130">
        <f t="shared" si="1"/>
        <v>0.6975105800701048</v>
      </c>
    </row>
    <row r="101" spans="1:8" s="82" customFormat="1" ht="12" x14ac:dyDescent="0.2">
      <c r="A101" s="78" t="s">
        <v>110</v>
      </c>
      <c r="B101" s="129" t="s">
        <v>111</v>
      </c>
      <c r="C101" s="77" t="s">
        <v>112</v>
      </c>
      <c r="D101" s="78" t="s">
        <v>48</v>
      </c>
      <c r="E101" s="101">
        <v>0</v>
      </c>
      <c r="F101" s="121">
        <v>2126360.33</v>
      </c>
      <c r="G101" s="119">
        <v>200458.28</v>
      </c>
      <c r="H101" s="130">
        <f t="shared" si="1"/>
        <v>9.4272958901561149E-2</v>
      </c>
    </row>
    <row r="102" spans="1:8" s="82" customFormat="1" ht="12" x14ac:dyDescent="0.2">
      <c r="A102" s="78" t="s">
        <v>110</v>
      </c>
      <c r="B102" s="129" t="s">
        <v>111</v>
      </c>
      <c r="C102" s="77" t="s">
        <v>112</v>
      </c>
      <c r="D102" s="78" t="s">
        <v>139</v>
      </c>
      <c r="E102" s="101">
        <v>0</v>
      </c>
      <c r="F102" s="121">
        <v>2072449.120661157</v>
      </c>
      <c r="G102" s="119">
        <v>1144230.1100000001</v>
      </c>
      <c r="H102" s="130">
        <f t="shared" si="1"/>
        <v>0.55211493425467806</v>
      </c>
    </row>
    <row r="103" spans="1:8" s="82" customFormat="1" ht="12" x14ac:dyDescent="0.2">
      <c r="A103" s="78" t="s">
        <v>110</v>
      </c>
      <c r="B103" s="129" t="s">
        <v>111</v>
      </c>
      <c r="C103" s="77" t="s">
        <v>112</v>
      </c>
      <c r="D103" s="78" t="s">
        <v>101</v>
      </c>
      <c r="E103" s="101">
        <v>0</v>
      </c>
      <c r="F103" s="121">
        <v>12113294.640330583</v>
      </c>
      <c r="G103" s="119">
        <v>12084547.900000002</v>
      </c>
      <c r="H103" s="130">
        <f t="shared" si="1"/>
        <v>0.99762684379566979</v>
      </c>
    </row>
    <row r="104" spans="1:8" s="82" customFormat="1" ht="12" x14ac:dyDescent="0.2">
      <c r="A104" s="78" t="s">
        <v>110</v>
      </c>
      <c r="B104" s="129" t="s">
        <v>111</v>
      </c>
      <c r="C104" s="77" t="s">
        <v>112</v>
      </c>
      <c r="D104" s="78" t="s">
        <v>144</v>
      </c>
      <c r="E104" s="101">
        <v>0</v>
      </c>
      <c r="F104" s="121">
        <v>9988330.7559504192</v>
      </c>
      <c r="G104" s="119">
        <v>9761774.4300000053</v>
      </c>
      <c r="H104" s="130">
        <f t="shared" si="1"/>
        <v>0.97731789910787181</v>
      </c>
    </row>
    <row r="105" spans="1:8" s="82" customFormat="1" ht="12" x14ac:dyDescent="0.2">
      <c r="A105" s="78" t="s">
        <v>110</v>
      </c>
      <c r="B105" s="129" t="s">
        <v>111</v>
      </c>
      <c r="C105" s="77" t="s">
        <v>112</v>
      </c>
      <c r="D105" s="78" t="s">
        <v>145</v>
      </c>
      <c r="E105" s="101">
        <v>0</v>
      </c>
      <c r="F105" s="121" t="s">
        <v>364</v>
      </c>
      <c r="G105" s="119" t="s">
        <v>364</v>
      </c>
      <c r="H105" s="130" t="e">
        <f t="shared" si="1"/>
        <v>#VALUE!</v>
      </c>
    </row>
    <row r="106" spans="1:8" s="82" customFormat="1" ht="12" x14ac:dyDescent="0.2">
      <c r="A106" s="78" t="s">
        <v>110</v>
      </c>
      <c r="B106" s="129" t="s">
        <v>111</v>
      </c>
      <c r="C106" s="77" t="s">
        <v>112</v>
      </c>
      <c r="D106" s="78" t="s">
        <v>146</v>
      </c>
      <c r="E106" s="101">
        <v>0</v>
      </c>
      <c r="F106" s="121">
        <v>612693265.46750975</v>
      </c>
      <c r="G106" s="119">
        <v>509623895.52000052</v>
      </c>
      <c r="H106" s="130">
        <f t="shared" si="1"/>
        <v>0.83177655809736517</v>
      </c>
    </row>
    <row r="107" spans="1:8" s="82" customFormat="1" ht="12" x14ac:dyDescent="0.2">
      <c r="A107" s="78" t="s">
        <v>110</v>
      </c>
      <c r="B107" s="129" t="s">
        <v>111</v>
      </c>
      <c r="C107" s="77" t="s">
        <v>112</v>
      </c>
      <c r="D107" s="78" t="s">
        <v>156</v>
      </c>
      <c r="E107" s="101">
        <v>0</v>
      </c>
      <c r="F107" s="121">
        <v>152638653.4401674</v>
      </c>
      <c r="G107" s="119">
        <v>129230296.49000001</v>
      </c>
      <c r="H107" s="130">
        <f t="shared" si="1"/>
        <v>0.84664201090228308</v>
      </c>
    </row>
    <row r="108" spans="1:8" s="82" customFormat="1" ht="12" x14ac:dyDescent="0.2">
      <c r="A108" s="78" t="s">
        <v>110</v>
      </c>
      <c r="B108" s="129" t="s">
        <v>111</v>
      </c>
      <c r="C108" s="77" t="s">
        <v>112</v>
      </c>
      <c r="D108" s="78" t="s">
        <v>107</v>
      </c>
      <c r="E108" s="101">
        <v>0</v>
      </c>
      <c r="F108" s="121">
        <v>90744</v>
      </c>
      <c r="G108" s="119">
        <v>53931.199999999997</v>
      </c>
      <c r="H108" s="130">
        <f t="shared" si="1"/>
        <v>0.59432248964118839</v>
      </c>
    </row>
    <row r="109" spans="1:8" s="82" customFormat="1" ht="12" x14ac:dyDescent="0.2">
      <c r="A109" s="78" t="s">
        <v>110</v>
      </c>
      <c r="B109" s="129" t="s">
        <v>111</v>
      </c>
      <c r="C109" s="77" t="s">
        <v>112</v>
      </c>
      <c r="D109" s="78" t="s">
        <v>102</v>
      </c>
      <c r="E109" s="101">
        <v>0</v>
      </c>
      <c r="F109" s="121">
        <v>108482</v>
      </c>
      <c r="G109" s="119">
        <v>67182.759999999995</v>
      </c>
      <c r="H109" s="130">
        <f t="shared" si="1"/>
        <v>0.61929868549621125</v>
      </c>
    </row>
    <row r="110" spans="1:8" s="82" customFormat="1" ht="12" x14ac:dyDescent="0.2">
      <c r="A110" s="78" t="s">
        <v>110</v>
      </c>
      <c r="B110" s="129" t="s">
        <v>111</v>
      </c>
      <c r="C110" s="77" t="s">
        <v>112</v>
      </c>
      <c r="D110" s="78" t="s">
        <v>49</v>
      </c>
      <c r="E110" s="101">
        <v>0</v>
      </c>
      <c r="F110" s="121">
        <v>56714940.232020326</v>
      </c>
      <c r="G110" s="119">
        <v>49444586.889999866</v>
      </c>
      <c r="H110" s="130">
        <f t="shared" si="1"/>
        <v>0.87180885120785623</v>
      </c>
    </row>
    <row r="111" spans="1:8" s="82" customFormat="1" ht="12" x14ac:dyDescent="0.2">
      <c r="A111" s="78" t="s">
        <v>110</v>
      </c>
      <c r="B111" s="129" t="s">
        <v>111</v>
      </c>
      <c r="C111" s="77" t="s">
        <v>112</v>
      </c>
      <c r="D111" s="78" t="s">
        <v>105</v>
      </c>
      <c r="E111" s="101">
        <v>0</v>
      </c>
      <c r="F111" s="121">
        <v>99956</v>
      </c>
      <c r="G111" s="119">
        <v>0</v>
      </c>
      <c r="H111" s="130">
        <f t="shared" si="1"/>
        <v>0</v>
      </c>
    </row>
    <row r="112" spans="1:8" s="82" customFormat="1" ht="12" x14ac:dyDescent="0.2">
      <c r="A112" s="78" t="s">
        <v>110</v>
      </c>
      <c r="B112" s="129" t="s">
        <v>111</v>
      </c>
      <c r="C112" s="77" t="s">
        <v>112</v>
      </c>
      <c r="D112" s="78" t="s">
        <v>104</v>
      </c>
      <c r="E112" s="101">
        <v>0</v>
      </c>
      <c r="F112" s="121">
        <v>52047</v>
      </c>
      <c r="G112" s="119">
        <v>0</v>
      </c>
      <c r="H112" s="130">
        <f t="shared" si="1"/>
        <v>0</v>
      </c>
    </row>
    <row r="113" spans="1:8" s="82" customFormat="1" ht="12" x14ac:dyDescent="0.2">
      <c r="A113" s="78" t="s">
        <v>110</v>
      </c>
      <c r="B113" s="129" t="s">
        <v>111</v>
      </c>
      <c r="C113" s="77" t="s">
        <v>112</v>
      </c>
      <c r="D113" s="78" t="s">
        <v>50</v>
      </c>
      <c r="E113" s="101">
        <v>0</v>
      </c>
      <c r="F113" s="121">
        <v>53212266.729223102</v>
      </c>
      <c r="G113" s="119">
        <v>40642984.13000001</v>
      </c>
      <c r="H113" s="130">
        <f t="shared" si="1"/>
        <v>0.76378975428385021</v>
      </c>
    </row>
    <row r="114" spans="1:8" s="82" customFormat="1" ht="12" x14ac:dyDescent="0.2">
      <c r="A114" s="78" t="s">
        <v>110</v>
      </c>
      <c r="B114" s="129" t="s">
        <v>111</v>
      </c>
      <c r="C114" s="77" t="s">
        <v>112</v>
      </c>
      <c r="D114" s="78" t="s">
        <v>176</v>
      </c>
      <c r="E114" s="101">
        <v>0</v>
      </c>
      <c r="F114" s="121">
        <v>44430995.80826959</v>
      </c>
      <c r="G114" s="119">
        <v>27991654.800000038</v>
      </c>
      <c r="H114" s="130">
        <f t="shared" si="1"/>
        <v>0.6300028682857064</v>
      </c>
    </row>
    <row r="115" spans="1:8" s="82" customFormat="1" ht="12" x14ac:dyDescent="0.2">
      <c r="A115" s="78" t="s">
        <v>110</v>
      </c>
      <c r="B115" s="129" t="s">
        <v>111</v>
      </c>
      <c r="C115" s="77" t="s">
        <v>112</v>
      </c>
      <c r="D115" s="78" t="s">
        <v>51</v>
      </c>
      <c r="E115" s="101">
        <v>0</v>
      </c>
      <c r="F115" s="121">
        <v>7942985.3178506643</v>
      </c>
      <c r="G115" s="119">
        <v>5392378.7499999981</v>
      </c>
      <c r="H115" s="130">
        <f t="shared" si="1"/>
        <v>0.67888564994340839</v>
      </c>
    </row>
    <row r="116" spans="1:8" s="82" customFormat="1" ht="12" x14ac:dyDescent="0.2">
      <c r="A116" s="78" t="s">
        <v>110</v>
      </c>
      <c r="B116" s="129" t="s">
        <v>111</v>
      </c>
      <c r="C116" s="77" t="s">
        <v>112</v>
      </c>
      <c r="D116" s="78" t="s">
        <v>52</v>
      </c>
      <c r="E116" s="101">
        <v>0</v>
      </c>
      <c r="F116" s="118">
        <v>549759</v>
      </c>
      <c r="G116" s="119">
        <v>276298.42999999993</v>
      </c>
      <c r="H116" s="130">
        <f t="shared" si="1"/>
        <v>0.50258100367615621</v>
      </c>
    </row>
    <row r="117" spans="1:8" s="82" customFormat="1" ht="12" x14ac:dyDescent="0.2">
      <c r="A117" s="78" t="s">
        <v>110</v>
      </c>
      <c r="B117" s="129" t="s">
        <v>111</v>
      </c>
      <c r="C117" s="77" t="s">
        <v>112</v>
      </c>
      <c r="D117" s="78" t="s">
        <v>53</v>
      </c>
      <c r="E117" s="101">
        <v>0</v>
      </c>
      <c r="F117" s="118">
        <v>452259</v>
      </c>
      <c r="G117" s="119">
        <v>176911.78000000003</v>
      </c>
      <c r="H117" s="130">
        <f t="shared" si="1"/>
        <v>0.39117359742979141</v>
      </c>
    </row>
    <row r="118" spans="1:8" s="82" customFormat="1" ht="12" x14ac:dyDescent="0.2">
      <c r="A118" s="78" t="s">
        <v>110</v>
      </c>
      <c r="B118" s="129" t="s">
        <v>111</v>
      </c>
      <c r="C118" s="77" t="s">
        <v>112</v>
      </c>
      <c r="D118" s="78" t="s">
        <v>181</v>
      </c>
      <c r="E118" s="101">
        <v>0</v>
      </c>
      <c r="F118" s="121">
        <v>25171385.789999999</v>
      </c>
      <c r="G118" s="119">
        <v>17306558</v>
      </c>
      <c r="H118" s="130">
        <f t="shared" si="1"/>
        <v>0.68754887571090695</v>
      </c>
    </row>
    <row r="119" spans="1:8" s="82" customFormat="1" ht="12" x14ac:dyDescent="0.2">
      <c r="A119" s="78" t="s">
        <v>110</v>
      </c>
      <c r="B119" s="129" t="s">
        <v>111</v>
      </c>
      <c r="C119" s="77" t="s">
        <v>112</v>
      </c>
      <c r="D119" s="78" t="s">
        <v>182</v>
      </c>
      <c r="E119" s="101">
        <v>0</v>
      </c>
      <c r="F119" s="118">
        <v>121458754.76000001</v>
      </c>
      <c r="G119" s="119">
        <v>138482593</v>
      </c>
      <c r="H119" s="130">
        <f t="shared" si="1"/>
        <v>1.1401614751743401</v>
      </c>
    </row>
    <row r="120" spans="1:8" s="82" customFormat="1" ht="12" x14ac:dyDescent="0.2">
      <c r="A120" s="78" t="s">
        <v>110</v>
      </c>
      <c r="B120" s="129" t="s">
        <v>111</v>
      </c>
      <c r="C120" s="77" t="s">
        <v>112</v>
      </c>
      <c r="D120" s="78" t="s">
        <v>183</v>
      </c>
      <c r="E120" s="101">
        <v>0</v>
      </c>
      <c r="F120" s="118">
        <v>24319482.920000002</v>
      </c>
      <c r="G120" s="119">
        <v>26877329</v>
      </c>
      <c r="H120" s="130">
        <f t="shared" si="1"/>
        <v>1.1051768283237824</v>
      </c>
    </row>
    <row r="121" spans="1:8" s="82" customFormat="1" ht="12" x14ac:dyDescent="0.2">
      <c r="A121" s="78" t="s">
        <v>110</v>
      </c>
      <c r="B121" s="129" t="s">
        <v>111</v>
      </c>
      <c r="C121" s="77" t="s">
        <v>112</v>
      </c>
      <c r="D121" s="78" t="s">
        <v>184</v>
      </c>
      <c r="E121" s="101">
        <v>0</v>
      </c>
      <c r="F121" s="118">
        <v>42320442.700000003</v>
      </c>
      <c r="G121" s="119">
        <v>35155293</v>
      </c>
      <c r="H121" s="130">
        <f t="shared" si="1"/>
        <v>0.83069294074279609</v>
      </c>
    </row>
    <row r="122" spans="1:8" s="82" customFormat="1" ht="12" x14ac:dyDescent="0.2">
      <c r="A122" s="78" t="s">
        <v>110</v>
      </c>
      <c r="B122" s="129" t="s">
        <v>111</v>
      </c>
      <c r="C122" s="77" t="s">
        <v>112</v>
      </c>
      <c r="D122" s="78" t="s">
        <v>185</v>
      </c>
      <c r="E122" s="101">
        <v>0</v>
      </c>
      <c r="F122" s="118">
        <v>9318967.8200000003</v>
      </c>
      <c r="G122" s="119">
        <v>3654610</v>
      </c>
      <c r="H122" s="130">
        <f t="shared" si="1"/>
        <v>0.39216896877319618</v>
      </c>
    </row>
    <row r="123" spans="1:8" s="82" customFormat="1" ht="12" x14ac:dyDescent="0.2">
      <c r="A123" s="78" t="s">
        <v>110</v>
      </c>
      <c r="B123" s="129" t="s">
        <v>111</v>
      </c>
      <c r="C123" s="77" t="s">
        <v>112</v>
      </c>
      <c r="D123" s="78" t="s">
        <v>186</v>
      </c>
      <c r="E123" s="101">
        <v>0</v>
      </c>
      <c r="F123" s="118">
        <v>91764676.70190084</v>
      </c>
      <c r="G123" s="119">
        <v>88082236.330000013</v>
      </c>
      <c r="H123" s="130">
        <f t="shared" si="1"/>
        <v>0.9598708293403212</v>
      </c>
    </row>
    <row r="124" spans="1:8" s="82" customFormat="1" ht="12" x14ac:dyDescent="0.2">
      <c r="A124" s="78" t="s">
        <v>110</v>
      </c>
      <c r="B124" s="129" t="s">
        <v>111</v>
      </c>
      <c r="C124" s="77" t="s">
        <v>112</v>
      </c>
      <c r="D124" s="78" t="s">
        <v>97</v>
      </c>
      <c r="E124" s="101">
        <v>0</v>
      </c>
      <c r="F124" s="118">
        <v>7186.1900000000023</v>
      </c>
      <c r="G124" s="119">
        <v>7186.1900000000005</v>
      </c>
      <c r="H124" s="130">
        <f t="shared" si="1"/>
        <v>0.99999999999999978</v>
      </c>
    </row>
    <row r="125" spans="1:8" s="82" customFormat="1" ht="12" x14ac:dyDescent="0.2">
      <c r="A125" s="78" t="s">
        <v>110</v>
      </c>
      <c r="B125" s="129" t="s">
        <v>111</v>
      </c>
      <c r="C125" s="77" t="s">
        <v>112</v>
      </c>
      <c r="D125" s="78" t="s">
        <v>187</v>
      </c>
      <c r="E125" s="101">
        <v>0</v>
      </c>
      <c r="F125" s="118">
        <v>226077884.98596403</v>
      </c>
      <c r="G125" s="119">
        <v>156080008.22000015</v>
      </c>
      <c r="H125" s="130">
        <f t="shared" si="1"/>
        <v>0.69038158345160705</v>
      </c>
    </row>
    <row r="126" spans="1:8" s="82" customFormat="1" ht="12" x14ac:dyDescent="0.2">
      <c r="A126" s="78" t="s">
        <v>110</v>
      </c>
      <c r="B126" s="129" t="s">
        <v>111</v>
      </c>
      <c r="C126" s="77" t="s">
        <v>112</v>
      </c>
      <c r="D126" s="78" t="s">
        <v>54</v>
      </c>
      <c r="E126" s="101">
        <v>0</v>
      </c>
      <c r="F126" s="118">
        <v>926644.59834710683</v>
      </c>
      <c r="G126" s="119">
        <v>67082.133333333331</v>
      </c>
      <c r="H126" s="130">
        <f t="shared" si="1"/>
        <v>7.2392515375355806E-2</v>
      </c>
    </row>
    <row r="127" spans="1:8" s="82" customFormat="1" ht="12" x14ac:dyDescent="0.2">
      <c r="A127" s="78" t="s">
        <v>110</v>
      </c>
      <c r="B127" s="129" t="s">
        <v>111</v>
      </c>
      <c r="C127" s="77" t="s">
        <v>112</v>
      </c>
      <c r="D127" s="78" t="s">
        <v>55</v>
      </c>
      <c r="E127" s="101">
        <v>0</v>
      </c>
      <c r="F127" s="118">
        <v>2029541.0216528922</v>
      </c>
      <c r="G127" s="119">
        <v>133709.65333333335</v>
      </c>
      <c r="H127" s="130">
        <f t="shared" si="1"/>
        <v>6.5881720008023281E-2</v>
      </c>
    </row>
    <row r="128" spans="1:8" s="82" customFormat="1" ht="12" x14ac:dyDescent="0.2">
      <c r="A128" s="78" t="s">
        <v>110</v>
      </c>
      <c r="B128" s="129" t="s">
        <v>111</v>
      </c>
      <c r="C128" s="77" t="s">
        <v>112</v>
      </c>
      <c r="D128" s="78" t="s">
        <v>194</v>
      </c>
      <c r="E128" s="101">
        <v>0</v>
      </c>
      <c r="F128" s="118">
        <v>129631726</v>
      </c>
      <c r="G128" s="119">
        <v>177109854</v>
      </c>
      <c r="H128" s="130">
        <f t="shared" si="1"/>
        <v>1.3662539215130098</v>
      </c>
    </row>
    <row r="129" spans="1:8" s="82" customFormat="1" ht="12" x14ac:dyDescent="0.2">
      <c r="A129" s="78" t="s">
        <v>110</v>
      </c>
      <c r="B129" s="129" t="s">
        <v>111</v>
      </c>
      <c r="C129" s="77" t="s">
        <v>112</v>
      </c>
      <c r="D129" s="78" t="s">
        <v>197</v>
      </c>
      <c r="E129" s="101">
        <v>0</v>
      </c>
      <c r="F129" s="118">
        <v>36543654</v>
      </c>
      <c r="G129" s="119">
        <v>28459482</v>
      </c>
      <c r="H129" s="130">
        <f t="shared" si="1"/>
        <v>0.77878041424100608</v>
      </c>
    </row>
    <row r="130" spans="1:8" s="82" customFormat="1" ht="12" x14ac:dyDescent="0.2">
      <c r="A130" s="78" t="s">
        <v>110</v>
      </c>
      <c r="B130" s="129" t="s">
        <v>111</v>
      </c>
      <c r="C130" s="77" t="s">
        <v>112</v>
      </c>
      <c r="D130" s="78" t="s">
        <v>200</v>
      </c>
      <c r="E130" s="101">
        <v>0</v>
      </c>
      <c r="F130" s="118">
        <v>39955945</v>
      </c>
      <c r="G130" s="119">
        <v>51956301</v>
      </c>
      <c r="H130" s="130">
        <f t="shared" si="1"/>
        <v>1.3003396866223538</v>
      </c>
    </row>
    <row r="131" spans="1:8" s="82" customFormat="1" ht="12" x14ac:dyDescent="0.2">
      <c r="A131" s="78" t="s">
        <v>110</v>
      </c>
      <c r="B131" s="129" t="s">
        <v>111</v>
      </c>
      <c r="C131" s="77" t="s">
        <v>112</v>
      </c>
      <c r="D131" s="78" t="s">
        <v>201</v>
      </c>
      <c r="E131" s="101">
        <v>0</v>
      </c>
      <c r="F131" s="118">
        <v>20049127</v>
      </c>
      <c r="G131" s="119">
        <v>21936540</v>
      </c>
      <c r="H131" s="130">
        <f t="shared" si="1"/>
        <v>1.0941394106586286</v>
      </c>
    </row>
    <row r="132" spans="1:8" s="82" customFormat="1" ht="12" x14ac:dyDescent="0.2">
      <c r="A132" s="78" t="s">
        <v>110</v>
      </c>
      <c r="B132" s="129" t="s">
        <v>111</v>
      </c>
      <c r="C132" s="77" t="s">
        <v>112</v>
      </c>
      <c r="D132" s="78" t="s">
        <v>202</v>
      </c>
      <c r="E132" s="101">
        <v>0</v>
      </c>
      <c r="F132" s="118">
        <v>806881036</v>
      </c>
      <c r="G132" s="119">
        <v>799458748</v>
      </c>
      <c r="H132" s="130">
        <f t="shared" si="1"/>
        <v>0.99080126106718913</v>
      </c>
    </row>
    <row r="133" spans="1:8" s="82" customFormat="1" ht="12" x14ac:dyDescent="0.2">
      <c r="A133" s="78" t="s">
        <v>110</v>
      </c>
      <c r="B133" s="129" t="s">
        <v>111</v>
      </c>
      <c r="C133" s="77" t="s">
        <v>112</v>
      </c>
      <c r="D133" s="78" t="s">
        <v>203</v>
      </c>
      <c r="E133" s="101">
        <v>0</v>
      </c>
      <c r="F133" s="118">
        <v>12260938</v>
      </c>
      <c r="G133" s="119">
        <v>17173885</v>
      </c>
      <c r="H133" s="130">
        <f t="shared" si="1"/>
        <v>1.4006991145375665</v>
      </c>
    </row>
    <row r="134" spans="1:8" s="82" customFormat="1" ht="12" x14ac:dyDescent="0.2">
      <c r="A134" s="78" t="s">
        <v>110</v>
      </c>
      <c r="B134" s="129" t="s">
        <v>111</v>
      </c>
      <c r="C134" s="77" t="s">
        <v>112</v>
      </c>
      <c r="D134" s="78" t="s">
        <v>204</v>
      </c>
      <c r="E134" s="101">
        <v>0</v>
      </c>
      <c r="F134" s="118">
        <v>3971338</v>
      </c>
      <c r="G134" s="119">
        <v>1729830</v>
      </c>
      <c r="H134" s="130">
        <f t="shared" si="1"/>
        <v>0.43557863873586183</v>
      </c>
    </row>
    <row r="135" spans="1:8" s="82" customFormat="1" ht="12" x14ac:dyDescent="0.2">
      <c r="A135" s="78" t="s">
        <v>110</v>
      </c>
      <c r="B135" s="129" t="s">
        <v>111</v>
      </c>
      <c r="C135" s="77" t="s">
        <v>112</v>
      </c>
      <c r="D135" s="78" t="s">
        <v>205</v>
      </c>
      <c r="E135" s="101">
        <v>0</v>
      </c>
      <c r="F135" s="118">
        <v>28013869.52</v>
      </c>
      <c r="G135" s="119">
        <v>76665422</v>
      </c>
      <c r="H135" s="130">
        <f t="shared" si="1"/>
        <v>2.7366951911183173</v>
      </c>
    </row>
    <row r="136" spans="1:8" s="82" customFormat="1" ht="12" x14ac:dyDescent="0.2">
      <c r="A136" s="78" t="s">
        <v>110</v>
      </c>
      <c r="B136" s="129" t="s">
        <v>111</v>
      </c>
      <c r="C136" s="77" t="s">
        <v>112</v>
      </c>
      <c r="D136" s="78" t="s">
        <v>206</v>
      </c>
      <c r="E136" s="101">
        <v>0</v>
      </c>
      <c r="F136" s="118">
        <v>51567672.390000001</v>
      </c>
      <c r="G136" s="119">
        <v>43500511</v>
      </c>
      <c r="H136" s="130">
        <f t="shared" ref="H136:H199" si="2">G136/F136</f>
        <v>0.84356165372388647</v>
      </c>
    </row>
    <row r="137" spans="1:8" s="82" customFormat="1" ht="12" x14ac:dyDescent="0.2">
      <c r="A137" s="78" t="s">
        <v>110</v>
      </c>
      <c r="B137" s="129" t="s">
        <v>111</v>
      </c>
      <c r="C137" s="77" t="s">
        <v>112</v>
      </c>
      <c r="D137" s="78" t="s">
        <v>207</v>
      </c>
      <c r="E137" s="101">
        <v>0</v>
      </c>
      <c r="F137" s="118">
        <v>420697538.08999997</v>
      </c>
      <c r="G137" s="119">
        <v>374308146</v>
      </c>
      <c r="H137" s="130">
        <f t="shared" si="2"/>
        <v>0.88973219976372697</v>
      </c>
    </row>
    <row r="138" spans="1:8" s="82" customFormat="1" ht="12" x14ac:dyDescent="0.2">
      <c r="A138" s="78" t="s">
        <v>110</v>
      </c>
      <c r="B138" s="129" t="s">
        <v>111</v>
      </c>
      <c r="C138" s="77" t="s">
        <v>112</v>
      </c>
      <c r="D138" s="78" t="s">
        <v>208</v>
      </c>
      <c r="E138" s="101">
        <v>0</v>
      </c>
      <c r="F138" s="118">
        <v>1143938.3500000001</v>
      </c>
      <c r="G138" s="119">
        <v>1624735</v>
      </c>
      <c r="H138" s="130">
        <f t="shared" si="2"/>
        <v>1.4202994418361792</v>
      </c>
    </row>
    <row r="139" spans="1:8" s="82" customFormat="1" ht="12" x14ac:dyDescent="0.2">
      <c r="A139" s="78" t="s">
        <v>110</v>
      </c>
      <c r="B139" s="129" t="s">
        <v>111</v>
      </c>
      <c r="C139" s="77" t="s">
        <v>112</v>
      </c>
      <c r="D139" s="78" t="s">
        <v>209</v>
      </c>
      <c r="E139" s="101">
        <v>0</v>
      </c>
      <c r="F139" s="118">
        <v>5824307.6500000004</v>
      </c>
      <c r="G139" s="119">
        <v>5661066</v>
      </c>
      <c r="H139" s="130">
        <f t="shared" si="2"/>
        <v>0.97197235108279345</v>
      </c>
    </row>
    <row r="140" spans="1:8" s="82" customFormat="1" ht="12" x14ac:dyDescent="0.2">
      <c r="A140" s="78" t="s">
        <v>110</v>
      </c>
      <c r="B140" s="129" t="s">
        <v>111</v>
      </c>
      <c r="C140" s="77" t="s">
        <v>112</v>
      </c>
      <c r="D140" s="78" t="s">
        <v>210</v>
      </c>
      <c r="E140" s="101">
        <v>0</v>
      </c>
      <c r="F140" s="118">
        <v>22276688</v>
      </c>
      <c r="G140" s="119">
        <v>22163814</v>
      </c>
      <c r="H140" s="130">
        <f t="shared" si="2"/>
        <v>0.99493308879668285</v>
      </c>
    </row>
    <row r="141" spans="1:8" s="82" customFormat="1" ht="12" x14ac:dyDescent="0.2">
      <c r="A141" s="78" t="s">
        <v>110</v>
      </c>
      <c r="B141" s="129" t="s">
        <v>111</v>
      </c>
      <c r="C141" s="77" t="s">
        <v>112</v>
      </c>
      <c r="D141" s="78" t="s">
        <v>211</v>
      </c>
      <c r="E141" s="101">
        <v>0</v>
      </c>
      <c r="F141" s="118">
        <v>541684561</v>
      </c>
      <c r="G141" s="119">
        <v>535102599</v>
      </c>
      <c r="H141" s="130">
        <f t="shared" si="2"/>
        <v>0.98784908695228624</v>
      </c>
    </row>
    <row r="142" spans="1:8" s="82" customFormat="1" ht="12" x14ac:dyDescent="0.2">
      <c r="A142" s="78" t="s">
        <v>110</v>
      </c>
      <c r="B142" s="129" t="s">
        <v>111</v>
      </c>
      <c r="C142" s="77" t="s">
        <v>112</v>
      </c>
      <c r="D142" s="78" t="s">
        <v>212</v>
      </c>
      <c r="E142" s="101">
        <v>0</v>
      </c>
      <c r="F142" s="118">
        <v>473973991</v>
      </c>
      <c r="G142" s="119">
        <v>514291297</v>
      </c>
      <c r="H142" s="130">
        <f t="shared" si="2"/>
        <v>1.0850622750732328</v>
      </c>
    </row>
    <row r="143" spans="1:8" s="82" customFormat="1" ht="12" x14ac:dyDescent="0.2">
      <c r="A143" s="78" t="s">
        <v>110</v>
      </c>
      <c r="B143" s="129" t="s">
        <v>111</v>
      </c>
      <c r="C143" s="77" t="s">
        <v>112</v>
      </c>
      <c r="D143" s="78" t="s">
        <v>213</v>
      </c>
      <c r="E143" s="101">
        <v>0</v>
      </c>
      <c r="F143" s="118">
        <v>112850950</v>
      </c>
      <c r="G143" s="119">
        <v>99438855</v>
      </c>
      <c r="H143" s="130">
        <f t="shared" si="2"/>
        <v>0.88115213030993533</v>
      </c>
    </row>
    <row r="144" spans="1:8" s="82" customFormat="1" ht="12" x14ac:dyDescent="0.2">
      <c r="A144" s="78" t="s">
        <v>110</v>
      </c>
      <c r="B144" s="129" t="s">
        <v>111</v>
      </c>
      <c r="C144" s="77" t="s">
        <v>112</v>
      </c>
      <c r="D144" s="78" t="s">
        <v>214</v>
      </c>
      <c r="E144" s="101">
        <v>0</v>
      </c>
      <c r="F144" s="118">
        <v>2209431.62</v>
      </c>
      <c r="G144" s="119">
        <v>2540749</v>
      </c>
      <c r="H144" s="130">
        <f t="shared" si="2"/>
        <v>1.1499559330104998</v>
      </c>
    </row>
    <row r="145" spans="1:8" s="82" customFormat="1" ht="12" x14ac:dyDescent="0.2">
      <c r="A145" s="78" t="s">
        <v>110</v>
      </c>
      <c r="B145" s="129" t="s">
        <v>111</v>
      </c>
      <c r="C145" s="77" t="s">
        <v>112</v>
      </c>
      <c r="D145" s="78" t="s">
        <v>215</v>
      </c>
      <c r="E145" s="101">
        <v>0</v>
      </c>
      <c r="F145" s="118">
        <v>3525545.85</v>
      </c>
      <c r="G145" s="119">
        <v>9388816</v>
      </c>
      <c r="H145" s="130">
        <f t="shared" si="2"/>
        <v>2.6630815197028284</v>
      </c>
    </row>
    <row r="146" spans="1:8" s="82" customFormat="1" ht="12" x14ac:dyDescent="0.2">
      <c r="A146" s="78" t="s">
        <v>110</v>
      </c>
      <c r="B146" s="129" t="s">
        <v>111</v>
      </c>
      <c r="C146" s="77" t="s">
        <v>112</v>
      </c>
      <c r="D146" s="78" t="s">
        <v>216</v>
      </c>
      <c r="E146" s="101">
        <v>0</v>
      </c>
      <c r="F146" s="118">
        <v>8093608.5300000003</v>
      </c>
      <c r="G146" s="119">
        <v>1178261</v>
      </c>
      <c r="H146" s="130">
        <f t="shared" si="2"/>
        <v>0.14557919321556315</v>
      </c>
    </row>
    <row r="147" spans="1:8" s="82" customFormat="1" ht="12" x14ac:dyDescent="0.2">
      <c r="A147" s="78" t="s">
        <v>110</v>
      </c>
      <c r="B147" s="129" t="s">
        <v>111</v>
      </c>
      <c r="C147" s="77" t="s">
        <v>112</v>
      </c>
      <c r="D147" s="78" t="s">
        <v>217</v>
      </c>
      <c r="E147" s="101">
        <v>0</v>
      </c>
      <c r="F147" s="118" t="s">
        <v>364</v>
      </c>
      <c r="G147" s="119" t="s">
        <v>364</v>
      </c>
      <c r="H147" s="130" t="e">
        <f t="shared" si="2"/>
        <v>#VALUE!</v>
      </c>
    </row>
    <row r="148" spans="1:8" s="82" customFormat="1" ht="12" x14ac:dyDescent="0.2">
      <c r="A148" s="78" t="s">
        <v>110</v>
      </c>
      <c r="B148" s="129" t="s">
        <v>111</v>
      </c>
      <c r="C148" s="77" t="s">
        <v>112</v>
      </c>
      <c r="D148" s="78" t="s">
        <v>56</v>
      </c>
      <c r="E148" s="101">
        <v>0</v>
      </c>
      <c r="F148" s="118">
        <v>926644.59834710683</v>
      </c>
      <c r="G148" s="119">
        <v>67082.133333333331</v>
      </c>
      <c r="H148" s="130">
        <f t="shared" si="2"/>
        <v>7.2392515375355806E-2</v>
      </c>
    </row>
    <row r="149" spans="1:8" s="82" customFormat="1" ht="12" x14ac:dyDescent="0.2">
      <c r="A149" s="78" t="s">
        <v>110</v>
      </c>
      <c r="B149" s="129" t="s">
        <v>111</v>
      </c>
      <c r="C149" s="77" t="s">
        <v>112</v>
      </c>
      <c r="D149" s="78" t="s">
        <v>57</v>
      </c>
      <c r="E149" s="101">
        <v>0</v>
      </c>
      <c r="F149" s="118">
        <v>2029541.0216528922</v>
      </c>
      <c r="G149" s="119">
        <v>133709.65333333335</v>
      </c>
      <c r="H149" s="130">
        <f t="shared" si="2"/>
        <v>6.5881720008023281E-2</v>
      </c>
    </row>
    <row r="150" spans="1:8" s="82" customFormat="1" ht="12" x14ac:dyDescent="0.2">
      <c r="A150" s="78" t="s">
        <v>110</v>
      </c>
      <c r="B150" s="134" t="s">
        <v>111</v>
      </c>
      <c r="C150" s="77" t="s">
        <v>112</v>
      </c>
      <c r="D150" s="78" t="s">
        <v>218</v>
      </c>
      <c r="E150" s="101">
        <v>0</v>
      </c>
      <c r="F150" s="118">
        <v>28013870</v>
      </c>
      <c r="G150" s="119">
        <v>76665422</v>
      </c>
      <c r="H150" s="130">
        <f t="shared" si="2"/>
        <v>2.7366951442267706</v>
      </c>
    </row>
    <row r="151" spans="1:8" s="82" customFormat="1" ht="12" x14ac:dyDescent="0.2">
      <c r="A151" s="78" t="s">
        <v>110</v>
      </c>
      <c r="B151" s="134" t="s">
        <v>111</v>
      </c>
      <c r="C151" s="77" t="s">
        <v>112</v>
      </c>
      <c r="D151" s="78" t="s">
        <v>219</v>
      </c>
      <c r="E151" s="101">
        <v>0</v>
      </c>
      <c r="F151" s="118">
        <v>51567672.390000001</v>
      </c>
      <c r="G151" s="119">
        <v>43500511</v>
      </c>
      <c r="H151" s="130">
        <f t="shared" si="2"/>
        <v>0.84356165372388647</v>
      </c>
    </row>
    <row r="152" spans="1:8" s="82" customFormat="1" ht="12" x14ac:dyDescent="0.2">
      <c r="A152" s="78" t="s">
        <v>110</v>
      </c>
      <c r="B152" s="134" t="s">
        <v>111</v>
      </c>
      <c r="C152" s="77" t="s">
        <v>112</v>
      </c>
      <c r="D152" s="78" t="s">
        <v>220</v>
      </c>
      <c r="E152" s="101">
        <v>0</v>
      </c>
      <c r="F152" s="118">
        <v>420697538.08999997</v>
      </c>
      <c r="G152" s="119">
        <v>374308146</v>
      </c>
      <c r="H152" s="130">
        <f t="shared" si="2"/>
        <v>0.88973219976372697</v>
      </c>
    </row>
    <row r="153" spans="1:8" s="82" customFormat="1" ht="12" x14ac:dyDescent="0.2">
      <c r="A153" s="78" t="s">
        <v>110</v>
      </c>
      <c r="B153" s="134" t="s">
        <v>111</v>
      </c>
      <c r="C153" s="77" t="s">
        <v>112</v>
      </c>
      <c r="D153" s="78" t="s">
        <v>221</v>
      </c>
      <c r="E153" s="101">
        <v>0</v>
      </c>
      <c r="F153" s="118" t="s">
        <v>364</v>
      </c>
      <c r="G153" s="119" t="s">
        <v>364</v>
      </c>
      <c r="H153" s="130" t="e">
        <f t="shared" si="2"/>
        <v>#VALUE!</v>
      </c>
    </row>
    <row r="154" spans="1:8" s="82" customFormat="1" ht="12" x14ac:dyDescent="0.2">
      <c r="A154" s="78" t="s">
        <v>110</v>
      </c>
      <c r="B154" s="129" t="s">
        <v>111</v>
      </c>
      <c r="C154" s="77" t="s">
        <v>112</v>
      </c>
      <c r="D154" s="78" t="s">
        <v>94</v>
      </c>
      <c r="E154" s="101">
        <v>0</v>
      </c>
      <c r="F154" s="118">
        <v>1264622.8200000003</v>
      </c>
      <c r="G154" s="119">
        <v>1257730</v>
      </c>
      <c r="H154" s="130">
        <f t="shared" si="2"/>
        <v>0.99454950528253139</v>
      </c>
    </row>
    <row r="155" spans="1:8" s="82" customFormat="1" ht="12" x14ac:dyDescent="0.2">
      <c r="A155" s="78" t="s">
        <v>110</v>
      </c>
      <c r="B155" s="134" t="s">
        <v>111</v>
      </c>
      <c r="C155" s="77" t="s">
        <v>112</v>
      </c>
      <c r="D155" s="78" t="s">
        <v>58</v>
      </c>
      <c r="E155" s="101">
        <v>0</v>
      </c>
      <c r="F155" s="118">
        <v>926644.59834710683</v>
      </c>
      <c r="G155" s="119">
        <v>67082.133333333331</v>
      </c>
      <c r="H155" s="130">
        <f t="shared" si="2"/>
        <v>7.2392515375355806E-2</v>
      </c>
    </row>
    <row r="156" spans="1:8" s="82" customFormat="1" ht="12" x14ac:dyDescent="0.2">
      <c r="A156" s="78" t="s">
        <v>110</v>
      </c>
      <c r="B156" s="129" t="s">
        <v>111</v>
      </c>
      <c r="C156" s="77" t="s">
        <v>112</v>
      </c>
      <c r="D156" s="78" t="s">
        <v>59</v>
      </c>
      <c r="E156" s="101">
        <v>0</v>
      </c>
      <c r="F156" s="118">
        <v>2029541.0216528922</v>
      </c>
      <c r="G156" s="119">
        <v>133709.65333333335</v>
      </c>
      <c r="H156" s="130">
        <f t="shared" si="2"/>
        <v>6.5881720008023281E-2</v>
      </c>
    </row>
    <row r="157" spans="1:8" s="82" customFormat="1" ht="12" x14ac:dyDescent="0.2">
      <c r="A157" s="78" t="s">
        <v>110</v>
      </c>
      <c r="B157" s="129" t="s">
        <v>111</v>
      </c>
      <c r="C157" s="77" t="s">
        <v>112</v>
      </c>
      <c r="D157" s="78" t="s">
        <v>222</v>
      </c>
      <c r="E157" s="101">
        <v>0</v>
      </c>
      <c r="F157" s="118">
        <v>49258289</v>
      </c>
      <c r="G157" s="119">
        <v>177109854</v>
      </c>
      <c r="H157" s="130">
        <f t="shared" si="2"/>
        <v>3.5955340227103707</v>
      </c>
    </row>
    <row r="158" spans="1:8" s="82" customFormat="1" ht="12" x14ac:dyDescent="0.2">
      <c r="A158" s="78" t="s">
        <v>110</v>
      </c>
      <c r="B158" s="129" t="s">
        <v>111</v>
      </c>
      <c r="C158" s="77" t="s">
        <v>112</v>
      </c>
      <c r="D158" s="78" t="s">
        <v>223</v>
      </c>
      <c r="E158" s="101">
        <v>0</v>
      </c>
      <c r="F158" s="118">
        <v>56031270</v>
      </c>
      <c r="G158" s="119">
        <v>28912877</v>
      </c>
      <c r="H158" s="130">
        <f t="shared" si="2"/>
        <v>0.51601323689432699</v>
      </c>
    </row>
    <row r="159" spans="1:8" s="82" customFormat="1" ht="12" x14ac:dyDescent="0.2">
      <c r="A159" s="78" t="s">
        <v>110</v>
      </c>
      <c r="B159" s="129" t="s">
        <v>111</v>
      </c>
      <c r="C159" s="77" t="s">
        <v>112</v>
      </c>
      <c r="D159" s="78" t="s">
        <v>224</v>
      </c>
      <c r="E159" s="101">
        <v>0</v>
      </c>
      <c r="F159" s="118">
        <v>9332153</v>
      </c>
      <c r="G159" s="119">
        <v>192860</v>
      </c>
      <c r="H159" s="130">
        <f t="shared" si="2"/>
        <v>2.0666184962891201E-2</v>
      </c>
    </row>
    <row r="160" spans="1:8" s="82" customFormat="1" ht="12" x14ac:dyDescent="0.2">
      <c r="A160" s="78" t="s">
        <v>110</v>
      </c>
      <c r="B160" s="129" t="s">
        <v>111</v>
      </c>
      <c r="C160" s="77" t="s">
        <v>112</v>
      </c>
      <c r="D160" s="78" t="s">
        <v>225</v>
      </c>
      <c r="E160" s="101">
        <v>0</v>
      </c>
      <c r="F160" s="118">
        <v>28013869.52</v>
      </c>
      <c r="G160" s="119">
        <v>76665422</v>
      </c>
      <c r="H160" s="130">
        <f t="shared" si="2"/>
        <v>2.7366951911183173</v>
      </c>
    </row>
    <row r="161" spans="1:8" s="82" customFormat="1" ht="12" x14ac:dyDescent="0.2">
      <c r="A161" s="78" t="s">
        <v>110</v>
      </c>
      <c r="B161" s="129" t="s">
        <v>111</v>
      </c>
      <c r="C161" s="77" t="s">
        <v>112</v>
      </c>
      <c r="D161" s="78" t="s">
        <v>228</v>
      </c>
      <c r="E161" s="101">
        <v>0</v>
      </c>
      <c r="F161" s="118">
        <v>51567672.390000001</v>
      </c>
      <c r="G161" s="119">
        <v>43500511</v>
      </c>
      <c r="H161" s="130">
        <f t="shared" si="2"/>
        <v>0.84356165372388647</v>
      </c>
    </row>
    <row r="162" spans="1:8" s="82" customFormat="1" ht="12" x14ac:dyDescent="0.2">
      <c r="A162" s="78" t="s">
        <v>110</v>
      </c>
      <c r="B162" s="129" t="s">
        <v>111</v>
      </c>
      <c r="C162" s="77" t="s">
        <v>112</v>
      </c>
      <c r="D162" s="78" t="s">
        <v>229</v>
      </c>
      <c r="E162" s="101">
        <v>0</v>
      </c>
      <c r="F162" s="118">
        <v>420697538.08999997</v>
      </c>
      <c r="G162" s="119">
        <v>374308146</v>
      </c>
      <c r="H162" s="130">
        <f t="shared" si="2"/>
        <v>0.88973219976372697</v>
      </c>
    </row>
    <row r="163" spans="1:8" s="82" customFormat="1" ht="12" x14ac:dyDescent="0.2">
      <c r="A163" s="78" t="s">
        <v>110</v>
      </c>
      <c r="B163" s="129" t="s">
        <v>111</v>
      </c>
      <c r="C163" s="77" t="s">
        <v>112</v>
      </c>
      <c r="D163" s="78" t="s">
        <v>230</v>
      </c>
      <c r="E163" s="101">
        <v>0</v>
      </c>
      <c r="F163" s="118" t="s">
        <v>364</v>
      </c>
      <c r="G163" s="119" t="s">
        <v>364</v>
      </c>
      <c r="H163" s="130" t="e">
        <f t="shared" si="2"/>
        <v>#VALUE!</v>
      </c>
    </row>
    <row r="164" spans="1:8" s="82" customFormat="1" ht="12" x14ac:dyDescent="0.2">
      <c r="A164" s="78" t="s">
        <v>110</v>
      </c>
      <c r="B164" s="129" t="s">
        <v>111</v>
      </c>
      <c r="C164" s="77" t="s">
        <v>112</v>
      </c>
      <c r="D164" s="78" t="s">
        <v>231</v>
      </c>
      <c r="E164" s="101">
        <v>0</v>
      </c>
      <c r="F164" s="118">
        <v>3407258.4040404041</v>
      </c>
      <c r="G164" s="119">
        <v>2471715</v>
      </c>
      <c r="H164" s="130">
        <f t="shared" si="2"/>
        <v>0.72542634191436273</v>
      </c>
    </row>
    <row r="165" spans="1:8" s="82" customFormat="1" ht="12" x14ac:dyDescent="0.2">
      <c r="A165" s="78" t="s">
        <v>110</v>
      </c>
      <c r="B165" s="129" t="s">
        <v>111</v>
      </c>
      <c r="C165" s="77" t="s">
        <v>112</v>
      </c>
      <c r="D165" s="78" t="s">
        <v>91</v>
      </c>
      <c r="E165" s="101">
        <v>0</v>
      </c>
      <c r="F165" s="118">
        <v>30010213.768264465</v>
      </c>
      <c r="G165" s="119">
        <v>8128543</v>
      </c>
      <c r="H165" s="130">
        <f t="shared" si="2"/>
        <v>0.27085921689087938</v>
      </c>
    </row>
    <row r="166" spans="1:8" s="82" customFormat="1" ht="12" x14ac:dyDescent="0.2">
      <c r="A166" s="78" t="s">
        <v>110</v>
      </c>
      <c r="B166" s="129" t="s">
        <v>111</v>
      </c>
      <c r="C166" s="77" t="s">
        <v>112</v>
      </c>
      <c r="D166" s="78" t="s">
        <v>95</v>
      </c>
      <c r="E166" s="101">
        <v>0</v>
      </c>
      <c r="F166" s="118">
        <v>1264622.8200000003</v>
      </c>
      <c r="G166" s="119">
        <v>1257730</v>
      </c>
      <c r="H166" s="130">
        <f t="shared" si="2"/>
        <v>0.99454950528253139</v>
      </c>
    </row>
    <row r="167" spans="1:8" s="82" customFormat="1" ht="12" x14ac:dyDescent="0.2">
      <c r="A167" s="78" t="s">
        <v>110</v>
      </c>
      <c r="B167" s="129" t="s">
        <v>111</v>
      </c>
      <c r="C167" s="77" t="s">
        <v>112</v>
      </c>
      <c r="D167" s="78" t="s">
        <v>232</v>
      </c>
      <c r="E167" s="101">
        <v>0</v>
      </c>
      <c r="F167" s="118">
        <v>4255284.9254545402</v>
      </c>
      <c r="G167" s="119">
        <v>2309643</v>
      </c>
      <c r="H167" s="130">
        <f t="shared" si="2"/>
        <v>0.54277047024137615</v>
      </c>
    </row>
    <row r="168" spans="1:8" s="82" customFormat="1" ht="12" x14ac:dyDescent="0.2">
      <c r="A168" s="78" t="s">
        <v>110</v>
      </c>
      <c r="B168" s="129" t="s">
        <v>111</v>
      </c>
      <c r="C168" s="77" t="s">
        <v>112</v>
      </c>
      <c r="D168" s="78" t="s">
        <v>93</v>
      </c>
      <c r="E168" s="101">
        <v>0</v>
      </c>
      <c r="F168" s="118">
        <v>6105901.7999999905</v>
      </c>
      <c r="G168" s="119">
        <v>5763898</v>
      </c>
      <c r="H168" s="130">
        <f t="shared" si="2"/>
        <v>0.94398799535230149</v>
      </c>
    </row>
    <row r="169" spans="1:8" s="82" customFormat="1" ht="12" x14ac:dyDescent="0.2">
      <c r="A169" s="78" t="s">
        <v>110</v>
      </c>
      <c r="B169" s="129" t="s">
        <v>111</v>
      </c>
      <c r="C169" s="77" t="s">
        <v>112</v>
      </c>
      <c r="D169" s="78" t="s">
        <v>92</v>
      </c>
      <c r="E169" s="101">
        <v>0</v>
      </c>
      <c r="F169" s="118">
        <v>16169929</v>
      </c>
      <c r="G169" s="119">
        <v>7759299</v>
      </c>
      <c r="H169" s="130">
        <f t="shared" si="2"/>
        <v>0.47985980643452425</v>
      </c>
    </row>
    <row r="170" spans="1:8" s="82" customFormat="1" ht="12" x14ac:dyDescent="0.2">
      <c r="A170" s="78" t="s">
        <v>110</v>
      </c>
      <c r="B170" s="129" t="s">
        <v>111</v>
      </c>
      <c r="C170" s="77" t="s">
        <v>112</v>
      </c>
      <c r="D170" s="78" t="s">
        <v>233</v>
      </c>
      <c r="E170" s="101">
        <v>0</v>
      </c>
      <c r="F170" s="118" t="s">
        <v>364</v>
      </c>
      <c r="G170" s="119" t="s">
        <v>364</v>
      </c>
      <c r="H170" s="130" t="e">
        <f t="shared" si="2"/>
        <v>#VALUE!</v>
      </c>
    </row>
    <row r="171" spans="1:8" s="82" customFormat="1" ht="12" x14ac:dyDescent="0.2">
      <c r="A171" s="78" t="s">
        <v>110</v>
      </c>
      <c r="B171" s="129" t="s">
        <v>111</v>
      </c>
      <c r="C171" s="77" t="s">
        <v>112</v>
      </c>
      <c r="D171" s="78" t="s">
        <v>234</v>
      </c>
      <c r="E171" s="101">
        <v>0</v>
      </c>
      <c r="F171" s="118">
        <v>852359.33333333349</v>
      </c>
      <c r="G171" s="119">
        <v>852359.86000000022</v>
      </c>
      <c r="H171" s="130">
        <f t="shared" si="2"/>
        <v>1.0000006178927667</v>
      </c>
    </row>
    <row r="172" spans="1:8" s="82" customFormat="1" ht="12" x14ac:dyDescent="0.2">
      <c r="A172" s="78" t="s">
        <v>110</v>
      </c>
      <c r="B172" s="129" t="s">
        <v>111</v>
      </c>
      <c r="C172" s="77" t="s">
        <v>112</v>
      </c>
      <c r="D172" s="78" t="s">
        <v>106</v>
      </c>
      <c r="E172" s="101">
        <v>0</v>
      </c>
      <c r="F172" s="118">
        <v>49978</v>
      </c>
      <c r="G172" s="119">
        <v>0</v>
      </c>
      <c r="H172" s="130">
        <f t="shared" si="2"/>
        <v>0</v>
      </c>
    </row>
    <row r="173" spans="1:8" s="82" customFormat="1" ht="12" x14ac:dyDescent="0.2">
      <c r="A173" s="78" t="s">
        <v>110</v>
      </c>
      <c r="B173" s="77" t="s">
        <v>111</v>
      </c>
      <c r="C173" s="77" t="s">
        <v>112</v>
      </c>
      <c r="D173" s="78" t="s">
        <v>103</v>
      </c>
      <c r="E173" s="101">
        <v>0</v>
      </c>
      <c r="F173" s="118">
        <v>2426.33851</v>
      </c>
      <c r="G173" s="119">
        <v>0</v>
      </c>
      <c r="H173" s="130">
        <f t="shared" si="2"/>
        <v>0</v>
      </c>
    </row>
    <row r="174" spans="1:8" s="82" customFormat="1" ht="12" x14ac:dyDescent="0.2">
      <c r="A174" s="78" t="s">
        <v>110</v>
      </c>
      <c r="B174" s="77" t="s">
        <v>111</v>
      </c>
      <c r="C174" s="77" t="s">
        <v>112</v>
      </c>
      <c r="D174" s="78" t="s">
        <v>237</v>
      </c>
      <c r="E174" s="101">
        <v>0</v>
      </c>
      <c r="F174" s="118">
        <v>2306460</v>
      </c>
      <c r="G174" s="119">
        <v>7954887</v>
      </c>
      <c r="H174" s="130">
        <f t="shared" si="2"/>
        <v>3.4489594443432794</v>
      </c>
    </row>
    <row r="175" spans="1:8" s="82" customFormat="1" ht="12" x14ac:dyDescent="0.2">
      <c r="A175" s="78" t="s">
        <v>110</v>
      </c>
      <c r="B175" s="129" t="s">
        <v>111</v>
      </c>
      <c r="C175" s="77" t="s">
        <v>112</v>
      </c>
      <c r="D175" s="78" t="s">
        <v>238</v>
      </c>
      <c r="E175" s="101">
        <v>0</v>
      </c>
      <c r="F175" s="118">
        <v>9116170</v>
      </c>
      <c r="G175" s="119">
        <v>1137531</v>
      </c>
      <c r="H175" s="130">
        <f t="shared" si="2"/>
        <v>0.12478167914815104</v>
      </c>
    </row>
    <row r="176" spans="1:8" s="82" customFormat="1" ht="12" x14ac:dyDescent="0.2">
      <c r="A176" s="78" t="s">
        <v>110</v>
      </c>
      <c r="B176" s="129" t="s">
        <v>111</v>
      </c>
      <c r="C176" s="77" t="s">
        <v>112</v>
      </c>
      <c r="D176" s="78" t="s">
        <v>60</v>
      </c>
      <c r="E176" s="101">
        <v>0</v>
      </c>
      <c r="F176" s="118">
        <v>64635777.576171041</v>
      </c>
      <c r="G176" s="119">
        <v>47787747.859999985</v>
      </c>
      <c r="H176" s="130">
        <f t="shared" si="2"/>
        <v>0.73933894898508445</v>
      </c>
    </row>
    <row r="177" spans="1:8" s="82" customFormat="1" ht="12" x14ac:dyDescent="0.2">
      <c r="A177" s="78" t="s">
        <v>110</v>
      </c>
      <c r="B177" s="129" t="s">
        <v>111</v>
      </c>
      <c r="C177" s="77" t="s">
        <v>112</v>
      </c>
      <c r="D177" s="78" t="s">
        <v>61</v>
      </c>
      <c r="E177" s="101">
        <v>0</v>
      </c>
      <c r="F177" s="118">
        <v>19841015.004628081</v>
      </c>
      <c r="G177" s="119">
        <v>15746990.170000002</v>
      </c>
      <c r="H177" s="130">
        <f t="shared" si="2"/>
        <v>0.79365849813262512</v>
      </c>
    </row>
    <row r="178" spans="1:8" s="82" customFormat="1" ht="12" x14ac:dyDescent="0.2">
      <c r="A178" s="78" t="s">
        <v>110</v>
      </c>
      <c r="B178" s="129" t="s">
        <v>111</v>
      </c>
      <c r="C178" s="77" t="s">
        <v>112</v>
      </c>
      <c r="D178" s="78" t="s">
        <v>239</v>
      </c>
      <c r="E178" s="101">
        <v>0</v>
      </c>
      <c r="F178" s="118">
        <v>223906293.39979199</v>
      </c>
      <c r="G178" s="119">
        <v>163762331.70999929</v>
      </c>
      <c r="H178" s="130">
        <f t="shared" si="2"/>
        <v>0.73138780167110495</v>
      </c>
    </row>
    <row r="179" spans="1:8" s="82" customFormat="1" ht="12" x14ac:dyDescent="0.2">
      <c r="A179" s="78" t="s">
        <v>110</v>
      </c>
      <c r="B179" s="129" t="s">
        <v>111</v>
      </c>
      <c r="C179" s="77" t="s">
        <v>112</v>
      </c>
      <c r="D179" s="78" t="s">
        <v>248</v>
      </c>
      <c r="E179" s="101">
        <v>0</v>
      </c>
      <c r="F179" s="121">
        <v>1200000</v>
      </c>
      <c r="G179" s="119">
        <v>370071.31</v>
      </c>
      <c r="H179" s="130">
        <f t="shared" si="2"/>
        <v>0.30839275833333335</v>
      </c>
    </row>
    <row r="180" spans="1:8" s="82" customFormat="1" ht="12" x14ac:dyDescent="0.2">
      <c r="A180" s="78" t="s">
        <v>110</v>
      </c>
      <c r="B180" s="129" t="s">
        <v>111</v>
      </c>
      <c r="C180" s="78" t="s">
        <v>112</v>
      </c>
      <c r="D180" s="78" t="s">
        <v>301</v>
      </c>
      <c r="E180" s="101">
        <v>0</v>
      </c>
      <c r="F180" s="120">
        <v>32840000</v>
      </c>
      <c r="G180" s="119">
        <v>16305673.419999998</v>
      </c>
      <c r="H180" s="130">
        <f t="shared" si="2"/>
        <v>0.49651867904993902</v>
      </c>
    </row>
    <row r="181" spans="1:8" s="82" customFormat="1" ht="12" x14ac:dyDescent="0.2">
      <c r="A181" s="78" t="s">
        <v>110</v>
      </c>
      <c r="B181" s="129" t="s">
        <v>111</v>
      </c>
      <c r="C181" s="78" t="s">
        <v>112</v>
      </c>
      <c r="D181" s="78" t="s">
        <v>302</v>
      </c>
      <c r="E181" s="101">
        <v>0</v>
      </c>
      <c r="F181" s="120">
        <v>6000000</v>
      </c>
      <c r="G181" s="119">
        <v>2728820.7599999993</v>
      </c>
      <c r="H181" s="130">
        <f t="shared" si="2"/>
        <v>0.45480345999999988</v>
      </c>
    </row>
    <row r="182" spans="1:8" s="82" customFormat="1" ht="12" x14ac:dyDescent="0.2">
      <c r="A182" s="78" t="s">
        <v>188</v>
      </c>
      <c r="B182" s="129" t="s">
        <v>189</v>
      </c>
      <c r="C182" s="77" t="s">
        <v>112</v>
      </c>
      <c r="D182" s="78" t="s">
        <v>187</v>
      </c>
      <c r="E182" s="101">
        <v>0</v>
      </c>
      <c r="F182" s="118">
        <v>29763398.646528918</v>
      </c>
      <c r="G182" s="119">
        <v>25393608.539999995</v>
      </c>
      <c r="H182" s="130">
        <f t="shared" si="2"/>
        <v>0.85318242185898552</v>
      </c>
    </row>
    <row r="183" spans="1:8" s="82" customFormat="1" ht="12" x14ac:dyDescent="0.2">
      <c r="A183" s="78" t="s">
        <v>266</v>
      </c>
      <c r="B183" s="129" t="s">
        <v>325</v>
      </c>
      <c r="C183" s="77" t="s">
        <v>291</v>
      </c>
      <c r="D183" s="78" t="s">
        <v>44</v>
      </c>
      <c r="E183" s="101">
        <v>0</v>
      </c>
      <c r="F183" s="131">
        <v>8.298768716627121E-2</v>
      </c>
      <c r="G183" s="135">
        <v>1.694E-2</v>
      </c>
      <c r="H183" s="130">
        <f t="shared" si="2"/>
        <v>0.2041266672013598</v>
      </c>
    </row>
    <row r="184" spans="1:8" s="82" customFormat="1" ht="12" x14ac:dyDescent="0.2">
      <c r="A184" s="78" t="s">
        <v>266</v>
      </c>
      <c r="B184" s="129" t="s">
        <v>325</v>
      </c>
      <c r="C184" s="77" t="s">
        <v>291</v>
      </c>
      <c r="D184" s="78" t="s">
        <v>45</v>
      </c>
      <c r="E184" s="101">
        <v>0</v>
      </c>
      <c r="F184" s="131">
        <v>0.18456228149741008</v>
      </c>
      <c r="G184" s="135">
        <v>1.7999999999999999E-2</v>
      </c>
      <c r="H184" s="130">
        <f t="shared" si="2"/>
        <v>9.7528053153442346E-2</v>
      </c>
    </row>
    <row r="185" spans="1:8" s="82" customFormat="1" ht="12" x14ac:dyDescent="0.2">
      <c r="A185" s="78" t="s">
        <v>266</v>
      </c>
      <c r="B185" s="129" t="s">
        <v>325</v>
      </c>
      <c r="C185" s="77" t="s">
        <v>291</v>
      </c>
      <c r="D185" s="78" t="s">
        <v>303</v>
      </c>
      <c r="E185" s="101">
        <v>0</v>
      </c>
      <c r="F185" s="131">
        <v>4.3316801244703503E-2</v>
      </c>
      <c r="G185" s="135">
        <v>2.4E-2</v>
      </c>
      <c r="H185" s="130">
        <f t="shared" si="2"/>
        <v>0.5540575321898813</v>
      </c>
    </row>
    <row r="186" spans="1:8" s="82" customFormat="1" ht="12" x14ac:dyDescent="0.2">
      <c r="A186" s="78" t="s">
        <v>266</v>
      </c>
      <c r="B186" s="129" t="s">
        <v>325</v>
      </c>
      <c r="C186" s="77" t="s">
        <v>291</v>
      </c>
      <c r="D186" s="78" t="s">
        <v>99</v>
      </c>
      <c r="E186" s="101">
        <v>0</v>
      </c>
      <c r="F186" s="131">
        <v>0.25318314023860727</v>
      </c>
      <c r="G186" s="135">
        <v>0.25259999999999999</v>
      </c>
      <c r="H186" s="130">
        <f t="shared" si="2"/>
        <v>0.99769676512402161</v>
      </c>
    </row>
    <row r="187" spans="1:8" s="82" customFormat="1" ht="12" x14ac:dyDescent="0.2">
      <c r="A187" s="78" t="s">
        <v>266</v>
      </c>
      <c r="B187" s="129" t="s">
        <v>325</v>
      </c>
      <c r="C187" s="77" t="s">
        <v>291</v>
      </c>
      <c r="D187" s="78" t="s">
        <v>304</v>
      </c>
      <c r="E187" s="101">
        <v>0</v>
      </c>
      <c r="F187" s="131">
        <v>1.917997514319008</v>
      </c>
      <c r="G187" s="135">
        <v>1.841</v>
      </c>
      <c r="H187" s="130">
        <f t="shared" si="2"/>
        <v>0.95985525854743026</v>
      </c>
    </row>
    <row r="188" spans="1:8" s="82" customFormat="1" ht="12" x14ac:dyDescent="0.2">
      <c r="A188" s="78" t="s">
        <v>266</v>
      </c>
      <c r="B188" s="129" t="s">
        <v>325</v>
      </c>
      <c r="C188" s="77" t="s">
        <v>291</v>
      </c>
      <c r="D188" s="78" t="s">
        <v>305</v>
      </c>
      <c r="E188" s="101">
        <v>0</v>
      </c>
      <c r="F188" s="131">
        <v>0.20876871417901663</v>
      </c>
      <c r="G188" s="135">
        <v>0.20399999999999999</v>
      </c>
      <c r="H188" s="130">
        <f t="shared" si="2"/>
        <v>0.97715790798554458</v>
      </c>
    </row>
    <row r="189" spans="1:8" s="82" customFormat="1" ht="12" x14ac:dyDescent="0.2">
      <c r="A189" s="78" t="s">
        <v>266</v>
      </c>
      <c r="B189" s="129" t="s">
        <v>325</v>
      </c>
      <c r="C189" s="77" t="s">
        <v>291</v>
      </c>
      <c r="D189" s="78" t="s">
        <v>96</v>
      </c>
      <c r="E189" s="101">
        <v>0</v>
      </c>
      <c r="F189" s="131">
        <v>1.5020043717038029E-4</v>
      </c>
      <c r="G189" s="135">
        <v>1.4999999999999999E-4</v>
      </c>
      <c r="H189" s="130">
        <f t="shared" si="2"/>
        <v>0.99866553537289016</v>
      </c>
    </row>
    <row r="190" spans="1:8" s="82" customFormat="1" ht="12" x14ac:dyDescent="0.2">
      <c r="A190" s="78" t="s">
        <v>266</v>
      </c>
      <c r="B190" s="129" t="s">
        <v>325</v>
      </c>
      <c r="C190" s="77" t="s">
        <v>291</v>
      </c>
      <c r="D190" s="78" t="s">
        <v>306</v>
      </c>
      <c r="E190" s="101">
        <v>0</v>
      </c>
      <c r="F190" s="131" t="s">
        <v>364</v>
      </c>
      <c r="G190" s="119" t="s">
        <v>364</v>
      </c>
      <c r="H190" s="130" t="e">
        <f t="shared" si="2"/>
        <v>#VALUE!</v>
      </c>
    </row>
    <row r="191" spans="1:8" s="82" customFormat="1" ht="12" x14ac:dyDescent="0.2">
      <c r="A191" s="78" t="s">
        <v>266</v>
      </c>
      <c r="B191" s="134" t="s">
        <v>325</v>
      </c>
      <c r="C191" s="77" t="s">
        <v>291</v>
      </c>
      <c r="D191" s="78" t="s">
        <v>119</v>
      </c>
      <c r="E191" s="101">
        <v>0</v>
      </c>
      <c r="F191" s="131" t="s">
        <v>364</v>
      </c>
      <c r="G191" s="119" t="s">
        <v>364</v>
      </c>
      <c r="H191" s="130" t="e">
        <f t="shared" si="2"/>
        <v>#VALUE!</v>
      </c>
    </row>
    <row r="192" spans="1:8" s="82" customFormat="1" ht="12" x14ac:dyDescent="0.2">
      <c r="A192" s="78" t="s">
        <v>267</v>
      </c>
      <c r="B192" s="134" t="s">
        <v>326</v>
      </c>
      <c r="C192" s="77" t="s">
        <v>291</v>
      </c>
      <c r="D192" s="78" t="s">
        <v>234</v>
      </c>
      <c r="E192" s="101">
        <v>0</v>
      </c>
      <c r="F192" s="118">
        <v>1.7999999999999999E-2</v>
      </c>
      <c r="G192" s="135">
        <v>1.7999999999999999E-2</v>
      </c>
      <c r="H192" s="130">
        <f t="shared" si="2"/>
        <v>1</v>
      </c>
    </row>
    <row r="193" spans="1:8" s="82" customFormat="1" ht="12" x14ac:dyDescent="0.2">
      <c r="A193" s="78" t="s">
        <v>267</v>
      </c>
      <c r="B193" s="129" t="s">
        <v>326</v>
      </c>
      <c r="C193" s="77" t="s">
        <v>291</v>
      </c>
      <c r="D193" s="78" t="s">
        <v>60</v>
      </c>
      <c r="E193" s="101">
        <v>0</v>
      </c>
      <c r="F193" s="118">
        <v>1.35097</v>
      </c>
      <c r="G193" s="135">
        <v>0.999</v>
      </c>
      <c r="H193" s="130">
        <f t="shared" si="2"/>
        <v>0.73946867806094885</v>
      </c>
    </row>
    <row r="194" spans="1:8" s="82" customFormat="1" ht="12" x14ac:dyDescent="0.2">
      <c r="A194" s="78" t="s">
        <v>267</v>
      </c>
      <c r="B194" s="129" t="s">
        <v>326</v>
      </c>
      <c r="C194" s="77" t="s">
        <v>291</v>
      </c>
      <c r="D194" s="78" t="s">
        <v>61</v>
      </c>
      <c r="E194" s="101">
        <v>0</v>
      </c>
      <c r="F194" s="118">
        <v>0.41470000000000001</v>
      </c>
      <c r="G194" s="135">
        <v>0.41470000000000001</v>
      </c>
      <c r="H194" s="130">
        <f t="shared" si="2"/>
        <v>1</v>
      </c>
    </row>
    <row r="195" spans="1:8" s="82" customFormat="1" ht="12" x14ac:dyDescent="0.2">
      <c r="A195" s="78" t="s">
        <v>268</v>
      </c>
      <c r="B195" s="134" t="s">
        <v>327</v>
      </c>
      <c r="C195" s="77" t="s">
        <v>291</v>
      </c>
      <c r="D195" s="78" t="s">
        <v>44</v>
      </c>
      <c r="E195" s="101">
        <v>0</v>
      </c>
      <c r="F195" s="120">
        <v>8.298768716627121E-2</v>
      </c>
      <c r="G195" s="135">
        <v>1.694E-2</v>
      </c>
      <c r="H195" s="130">
        <f t="shared" si="2"/>
        <v>0.2041266672013598</v>
      </c>
    </row>
    <row r="196" spans="1:8" s="82" customFormat="1" ht="12" x14ac:dyDescent="0.2">
      <c r="A196" s="78" t="s">
        <v>268</v>
      </c>
      <c r="B196" s="129" t="s">
        <v>327</v>
      </c>
      <c r="C196" s="77" t="s">
        <v>291</v>
      </c>
      <c r="D196" s="78" t="s">
        <v>45</v>
      </c>
      <c r="E196" s="101">
        <v>0</v>
      </c>
      <c r="F196" s="120">
        <v>0.18456228149741008</v>
      </c>
      <c r="G196" s="135">
        <v>1.7999999999999999E-2</v>
      </c>
      <c r="H196" s="130">
        <f t="shared" si="2"/>
        <v>9.7528053153442346E-2</v>
      </c>
    </row>
    <row r="197" spans="1:8" s="82" customFormat="1" ht="12" x14ac:dyDescent="0.2">
      <c r="A197" s="78" t="s">
        <v>269</v>
      </c>
      <c r="B197" s="129" t="s">
        <v>328</v>
      </c>
      <c r="C197" s="77" t="s">
        <v>291</v>
      </c>
      <c r="D197" s="78" t="s">
        <v>119</v>
      </c>
      <c r="E197" s="101">
        <v>0</v>
      </c>
      <c r="F197" s="131" t="s">
        <v>364</v>
      </c>
      <c r="G197" s="135" t="s">
        <v>364</v>
      </c>
      <c r="H197" s="130" t="e">
        <f t="shared" si="2"/>
        <v>#VALUE!</v>
      </c>
    </row>
    <row r="198" spans="1:8" s="82" customFormat="1" ht="12" x14ac:dyDescent="0.2">
      <c r="A198" s="78" t="s">
        <v>270</v>
      </c>
      <c r="B198" s="129" t="s">
        <v>329</v>
      </c>
      <c r="C198" s="77" t="s">
        <v>291</v>
      </c>
      <c r="D198" s="78" t="s">
        <v>303</v>
      </c>
      <c r="E198" s="101">
        <v>0</v>
      </c>
      <c r="F198" s="131">
        <v>4.3316801244703503E-2</v>
      </c>
      <c r="G198" s="135">
        <v>2.4E-2</v>
      </c>
      <c r="H198" s="130">
        <f t="shared" si="2"/>
        <v>0.5540575321898813</v>
      </c>
    </row>
    <row r="199" spans="1:8" s="82" customFormat="1" ht="12" x14ac:dyDescent="0.2">
      <c r="A199" s="78" t="s">
        <v>270</v>
      </c>
      <c r="B199" s="129" t="s">
        <v>329</v>
      </c>
      <c r="C199" s="77" t="s">
        <v>291</v>
      </c>
      <c r="D199" s="78" t="s">
        <v>99</v>
      </c>
      <c r="E199" s="101">
        <v>0</v>
      </c>
      <c r="F199" s="131">
        <v>0.25318314023860727</v>
      </c>
      <c r="G199" s="135">
        <v>0.25259999999999999</v>
      </c>
      <c r="H199" s="130">
        <f t="shared" si="2"/>
        <v>0.99769676512402161</v>
      </c>
    </row>
    <row r="200" spans="1:8" s="82" customFormat="1" ht="12" x14ac:dyDescent="0.2">
      <c r="A200" s="78" t="s">
        <v>270</v>
      </c>
      <c r="B200" s="129" t="s">
        <v>329</v>
      </c>
      <c r="C200" s="77" t="s">
        <v>291</v>
      </c>
      <c r="D200" s="78" t="s">
        <v>304</v>
      </c>
      <c r="E200" s="101">
        <v>0</v>
      </c>
      <c r="F200" s="131">
        <v>1.917997514319008</v>
      </c>
      <c r="G200" s="135">
        <v>1.841</v>
      </c>
      <c r="H200" s="130">
        <f t="shared" ref="H200:H263" si="3">G200/F200</f>
        <v>0.95985525854743026</v>
      </c>
    </row>
    <row r="201" spans="1:8" s="82" customFormat="1" ht="12" x14ac:dyDescent="0.2">
      <c r="A201" s="78" t="s">
        <v>270</v>
      </c>
      <c r="B201" s="129" t="s">
        <v>329</v>
      </c>
      <c r="C201" s="77" t="s">
        <v>291</v>
      </c>
      <c r="D201" s="78" t="s">
        <v>305</v>
      </c>
      <c r="E201" s="101">
        <v>0</v>
      </c>
      <c r="F201" s="131">
        <v>0.20876871417901663</v>
      </c>
      <c r="G201" s="135">
        <v>0.20399999999999999</v>
      </c>
      <c r="H201" s="130">
        <f t="shared" si="3"/>
        <v>0.97715790798554458</v>
      </c>
    </row>
    <row r="202" spans="1:8" s="82" customFormat="1" ht="12" x14ac:dyDescent="0.2">
      <c r="A202" s="78" t="s">
        <v>270</v>
      </c>
      <c r="B202" s="129" t="s">
        <v>329</v>
      </c>
      <c r="C202" s="77" t="s">
        <v>291</v>
      </c>
      <c r="D202" s="78" t="s">
        <v>96</v>
      </c>
      <c r="E202" s="101">
        <v>0</v>
      </c>
      <c r="F202" s="131">
        <v>1.5020043717038029E-4</v>
      </c>
      <c r="G202" s="136">
        <v>1.4999999999999999E-4</v>
      </c>
      <c r="H202" s="130">
        <f t="shared" si="3"/>
        <v>0.99866553537289016</v>
      </c>
    </row>
    <row r="203" spans="1:8" s="82" customFormat="1" ht="12" x14ac:dyDescent="0.2">
      <c r="A203" s="78" t="s">
        <v>270</v>
      </c>
      <c r="B203" s="129" t="s">
        <v>329</v>
      </c>
      <c r="C203" s="77" t="s">
        <v>291</v>
      </c>
      <c r="D203" s="78" t="s">
        <v>306</v>
      </c>
      <c r="E203" s="101">
        <v>0</v>
      </c>
      <c r="F203" s="131" t="s">
        <v>364</v>
      </c>
      <c r="G203" s="119" t="s">
        <v>364</v>
      </c>
      <c r="H203" s="130" t="e">
        <f t="shared" si="3"/>
        <v>#VALUE!</v>
      </c>
    </row>
    <row r="204" spans="1:8" s="82" customFormat="1" ht="12" x14ac:dyDescent="0.2">
      <c r="A204" s="78" t="s">
        <v>147</v>
      </c>
      <c r="B204" s="129" t="s">
        <v>148</v>
      </c>
      <c r="C204" s="77" t="s">
        <v>149</v>
      </c>
      <c r="D204" s="78" t="s">
        <v>146</v>
      </c>
      <c r="E204" s="101">
        <v>0</v>
      </c>
      <c r="F204" s="121">
        <v>622</v>
      </c>
      <c r="G204" s="119">
        <v>726</v>
      </c>
      <c r="H204" s="130">
        <f t="shared" si="3"/>
        <v>1.167202572347267</v>
      </c>
    </row>
    <row r="205" spans="1:8" s="82" customFormat="1" ht="12" x14ac:dyDescent="0.2">
      <c r="A205" s="78" t="s">
        <v>157</v>
      </c>
      <c r="B205" s="129" t="s">
        <v>20</v>
      </c>
      <c r="C205" s="77" t="s">
        <v>158</v>
      </c>
      <c r="D205" s="78" t="s">
        <v>156</v>
      </c>
      <c r="E205" s="101">
        <v>0</v>
      </c>
      <c r="F205" s="121">
        <v>572</v>
      </c>
      <c r="G205" s="119">
        <v>333</v>
      </c>
      <c r="H205" s="130">
        <f t="shared" si="3"/>
        <v>0.58216783216783219</v>
      </c>
    </row>
    <row r="206" spans="1:8" s="82" customFormat="1" ht="12" x14ac:dyDescent="0.2">
      <c r="A206" s="78" t="s">
        <v>157</v>
      </c>
      <c r="B206" s="129" t="s">
        <v>20</v>
      </c>
      <c r="C206" s="77" t="s">
        <v>158</v>
      </c>
      <c r="D206" s="78" t="s">
        <v>50</v>
      </c>
      <c r="E206" s="101">
        <v>0</v>
      </c>
      <c r="F206" s="121">
        <v>449</v>
      </c>
      <c r="G206" s="119">
        <v>397</v>
      </c>
      <c r="H206" s="130">
        <f t="shared" si="3"/>
        <v>0.88418708240534516</v>
      </c>
    </row>
    <row r="207" spans="1:8" s="82" customFormat="1" ht="12" x14ac:dyDescent="0.2">
      <c r="A207" s="78" t="s">
        <v>157</v>
      </c>
      <c r="B207" s="129" t="s">
        <v>20</v>
      </c>
      <c r="C207" s="77" t="s">
        <v>158</v>
      </c>
      <c r="D207" s="78" t="s">
        <v>176</v>
      </c>
      <c r="E207" s="101">
        <v>0</v>
      </c>
      <c r="F207" s="121">
        <v>2106</v>
      </c>
      <c r="G207" s="119">
        <v>1315</v>
      </c>
      <c r="H207" s="130">
        <f t="shared" si="3"/>
        <v>0.62440645773979109</v>
      </c>
    </row>
    <row r="208" spans="1:8" s="82" customFormat="1" ht="12" x14ac:dyDescent="0.2">
      <c r="A208" s="78" t="s">
        <v>157</v>
      </c>
      <c r="B208" s="129" t="s">
        <v>20</v>
      </c>
      <c r="C208" s="77" t="s">
        <v>158</v>
      </c>
      <c r="D208" s="78" t="s">
        <v>51</v>
      </c>
      <c r="E208" s="101">
        <v>0</v>
      </c>
      <c r="F208" s="121">
        <v>136</v>
      </c>
      <c r="G208" s="119">
        <v>94</v>
      </c>
      <c r="H208" s="130">
        <f t="shared" si="3"/>
        <v>0.69117647058823528</v>
      </c>
    </row>
    <row r="209" spans="1:8" s="82" customFormat="1" ht="12" x14ac:dyDescent="0.2">
      <c r="A209" s="78" t="s">
        <v>157</v>
      </c>
      <c r="B209" s="129" t="s">
        <v>20</v>
      </c>
      <c r="C209" s="77" t="s">
        <v>158</v>
      </c>
      <c r="D209" s="78" t="s">
        <v>187</v>
      </c>
      <c r="E209" s="101">
        <v>0</v>
      </c>
      <c r="F209" s="118">
        <v>1514</v>
      </c>
      <c r="G209" s="119">
        <v>1508</v>
      </c>
      <c r="H209" s="130">
        <f t="shared" si="3"/>
        <v>0.99603698811096431</v>
      </c>
    </row>
    <row r="210" spans="1:8" s="82" customFormat="1" ht="12" x14ac:dyDescent="0.2">
      <c r="A210" s="78" t="s">
        <v>157</v>
      </c>
      <c r="B210" s="129" t="s">
        <v>20</v>
      </c>
      <c r="C210" s="77" t="s">
        <v>158</v>
      </c>
      <c r="D210" s="78" t="s">
        <v>232</v>
      </c>
      <c r="E210" s="101">
        <v>0</v>
      </c>
      <c r="F210" s="118">
        <v>593</v>
      </c>
      <c r="G210" s="119">
        <v>290</v>
      </c>
      <c r="H210" s="130">
        <f t="shared" si="3"/>
        <v>0.48903878583473864</v>
      </c>
    </row>
    <row r="211" spans="1:8" s="82" customFormat="1" ht="12" x14ac:dyDescent="0.2">
      <c r="A211" s="78" t="s">
        <v>157</v>
      </c>
      <c r="B211" s="129" t="s">
        <v>20</v>
      </c>
      <c r="C211" s="77" t="s">
        <v>158</v>
      </c>
      <c r="D211" s="78" t="s">
        <v>93</v>
      </c>
      <c r="E211" s="101">
        <v>0</v>
      </c>
      <c r="F211" s="118">
        <v>296</v>
      </c>
      <c r="G211" s="119">
        <v>150</v>
      </c>
      <c r="H211" s="130">
        <f t="shared" si="3"/>
        <v>0.5067567567567568</v>
      </c>
    </row>
    <row r="212" spans="1:8" s="82" customFormat="1" ht="12" x14ac:dyDescent="0.2">
      <c r="A212" s="78" t="s">
        <v>157</v>
      </c>
      <c r="B212" s="129" t="s">
        <v>20</v>
      </c>
      <c r="C212" s="77" t="s">
        <v>158</v>
      </c>
      <c r="D212" s="78" t="s">
        <v>92</v>
      </c>
      <c r="E212" s="101">
        <v>0</v>
      </c>
      <c r="F212" s="118">
        <v>100</v>
      </c>
      <c r="G212" s="119">
        <v>24</v>
      </c>
      <c r="H212" s="130">
        <f t="shared" si="3"/>
        <v>0.24</v>
      </c>
    </row>
    <row r="213" spans="1:8" s="82" customFormat="1" ht="12" x14ac:dyDescent="0.2">
      <c r="A213" s="78" t="s">
        <v>157</v>
      </c>
      <c r="B213" s="129" t="s">
        <v>20</v>
      </c>
      <c r="C213" s="77" t="s">
        <v>158</v>
      </c>
      <c r="D213" s="78" t="s">
        <v>234</v>
      </c>
      <c r="E213" s="101">
        <v>0</v>
      </c>
      <c r="F213" s="118">
        <v>14</v>
      </c>
      <c r="G213" s="119">
        <v>14</v>
      </c>
      <c r="H213" s="130">
        <f t="shared" si="3"/>
        <v>1</v>
      </c>
    </row>
    <row r="214" spans="1:8" s="82" customFormat="1" ht="12" x14ac:dyDescent="0.2">
      <c r="A214" s="78" t="s">
        <v>157</v>
      </c>
      <c r="B214" s="129" t="s">
        <v>20</v>
      </c>
      <c r="C214" s="77" t="s">
        <v>158</v>
      </c>
      <c r="D214" s="78" t="s">
        <v>60</v>
      </c>
      <c r="E214" s="101">
        <v>0</v>
      </c>
      <c r="F214" s="118">
        <v>847</v>
      </c>
      <c r="G214" s="119">
        <v>1076</v>
      </c>
      <c r="H214" s="130">
        <f t="shared" si="3"/>
        <v>1.2703659976387249</v>
      </c>
    </row>
    <row r="215" spans="1:8" s="82" customFormat="1" ht="12" x14ac:dyDescent="0.2">
      <c r="A215" s="78" t="s">
        <v>157</v>
      </c>
      <c r="B215" s="129" t="s">
        <v>20</v>
      </c>
      <c r="C215" s="77" t="s">
        <v>158</v>
      </c>
      <c r="D215" s="78" t="s">
        <v>61</v>
      </c>
      <c r="E215" s="101">
        <v>0</v>
      </c>
      <c r="F215" s="118">
        <v>188</v>
      </c>
      <c r="G215" s="119">
        <v>146</v>
      </c>
      <c r="H215" s="130">
        <f t="shared" si="3"/>
        <v>0.77659574468085102</v>
      </c>
    </row>
    <row r="216" spans="1:8" s="82" customFormat="1" ht="12" x14ac:dyDescent="0.2">
      <c r="A216" s="78" t="s">
        <v>198</v>
      </c>
      <c r="B216" s="129" t="s">
        <v>199</v>
      </c>
      <c r="C216" s="77" t="s">
        <v>161</v>
      </c>
      <c r="D216" s="78" t="s">
        <v>197</v>
      </c>
      <c r="E216" s="101">
        <v>0</v>
      </c>
      <c r="F216" s="118">
        <v>11100</v>
      </c>
      <c r="G216" s="119">
        <v>9511</v>
      </c>
      <c r="H216" s="130">
        <f t="shared" si="3"/>
        <v>0.85684684684684687</v>
      </c>
    </row>
    <row r="217" spans="1:8" s="82" customFormat="1" ht="12" x14ac:dyDescent="0.2">
      <c r="A217" s="78" t="s">
        <v>198</v>
      </c>
      <c r="B217" s="78" t="s">
        <v>199</v>
      </c>
      <c r="C217" s="77" t="s">
        <v>161</v>
      </c>
      <c r="D217" s="78" t="s">
        <v>200</v>
      </c>
      <c r="E217" s="101">
        <v>0</v>
      </c>
      <c r="F217" s="118">
        <v>10400</v>
      </c>
      <c r="G217" s="119">
        <v>12228</v>
      </c>
      <c r="H217" s="130">
        <f t="shared" si="3"/>
        <v>1.1757692307692307</v>
      </c>
    </row>
    <row r="218" spans="1:8" s="82" customFormat="1" ht="12" x14ac:dyDescent="0.2">
      <c r="A218" s="78" t="s">
        <v>198</v>
      </c>
      <c r="B218" s="129" t="s">
        <v>199</v>
      </c>
      <c r="C218" s="77" t="s">
        <v>161</v>
      </c>
      <c r="D218" s="78" t="s">
        <v>207</v>
      </c>
      <c r="E218" s="101">
        <v>0</v>
      </c>
      <c r="F218" s="118">
        <v>494386</v>
      </c>
      <c r="G218" s="119">
        <v>511626</v>
      </c>
      <c r="H218" s="130">
        <f t="shared" si="3"/>
        <v>1.0348715376244473</v>
      </c>
    </row>
    <row r="219" spans="1:8" s="82" customFormat="1" ht="12" x14ac:dyDescent="0.2">
      <c r="A219" s="78" t="s">
        <v>198</v>
      </c>
      <c r="B219" s="90" t="s">
        <v>199</v>
      </c>
      <c r="C219" s="77" t="s">
        <v>161</v>
      </c>
      <c r="D219" s="78" t="s">
        <v>220</v>
      </c>
      <c r="E219" s="101">
        <v>0</v>
      </c>
      <c r="F219" s="118">
        <v>494386</v>
      </c>
      <c r="G219" s="119">
        <v>511626</v>
      </c>
      <c r="H219" s="130">
        <f t="shared" si="3"/>
        <v>1.0348715376244473</v>
      </c>
    </row>
    <row r="220" spans="1:8" s="82" customFormat="1" ht="12" x14ac:dyDescent="0.2">
      <c r="A220" s="78" t="s">
        <v>198</v>
      </c>
      <c r="B220" s="90" t="s">
        <v>199</v>
      </c>
      <c r="C220" s="77" t="s">
        <v>161</v>
      </c>
      <c r="D220" s="78" t="s">
        <v>224</v>
      </c>
      <c r="E220" s="101">
        <v>0</v>
      </c>
      <c r="F220" s="118">
        <v>400</v>
      </c>
      <c r="G220" s="119">
        <v>76</v>
      </c>
      <c r="H220" s="130">
        <f t="shared" si="3"/>
        <v>0.19</v>
      </c>
    </row>
    <row r="221" spans="1:8" s="82" customFormat="1" ht="12" x14ac:dyDescent="0.2">
      <c r="A221" s="78" t="s">
        <v>198</v>
      </c>
      <c r="B221" s="90" t="s">
        <v>199</v>
      </c>
      <c r="C221" s="77" t="s">
        <v>161</v>
      </c>
      <c r="D221" s="78" t="s">
        <v>228</v>
      </c>
      <c r="E221" s="101">
        <v>0</v>
      </c>
      <c r="F221" s="118">
        <v>57027</v>
      </c>
      <c r="G221" s="119">
        <v>48027</v>
      </c>
      <c r="H221" s="130">
        <f t="shared" si="3"/>
        <v>0.84218001999053083</v>
      </c>
    </row>
    <row r="222" spans="1:8" s="82" customFormat="1" ht="12" x14ac:dyDescent="0.2">
      <c r="A222" s="78" t="s">
        <v>198</v>
      </c>
      <c r="B222" s="90" t="s">
        <v>199</v>
      </c>
      <c r="C222" s="77" t="s">
        <v>161</v>
      </c>
      <c r="D222" s="78" t="s">
        <v>93</v>
      </c>
      <c r="E222" s="101">
        <v>0</v>
      </c>
      <c r="F222" s="118">
        <v>960</v>
      </c>
      <c r="G222" s="119">
        <v>5806</v>
      </c>
      <c r="H222" s="130">
        <f t="shared" si="3"/>
        <v>6.0479166666666666</v>
      </c>
    </row>
    <row r="223" spans="1:8" s="82" customFormat="1" ht="12" x14ac:dyDescent="0.2">
      <c r="A223" s="78" t="s">
        <v>198</v>
      </c>
      <c r="B223" s="90" t="s">
        <v>199</v>
      </c>
      <c r="C223" s="77" t="s">
        <v>161</v>
      </c>
      <c r="D223" s="78" t="s">
        <v>92</v>
      </c>
      <c r="E223" s="101">
        <v>0</v>
      </c>
      <c r="F223" s="118">
        <v>2240</v>
      </c>
      <c r="G223" s="119">
        <v>1598</v>
      </c>
      <c r="H223" s="130">
        <f t="shared" si="3"/>
        <v>0.71339285714285716</v>
      </c>
    </row>
    <row r="224" spans="1:8" s="82" customFormat="1" ht="12" x14ac:dyDescent="0.2">
      <c r="A224" s="78" t="s">
        <v>198</v>
      </c>
      <c r="B224" s="90" t="s">
        <v>199</v>
      </c>
      <c r="C224" s="77" t="s">
        <v>161</v>
      </c>
      <c r="D224" s="78" t="s">
        <v>238</v>
      </c>
      <c r="E224" s="101">
        <v>0</v>
      </c>
      <c r="F224" s="118">
        <v>920</v>
      </c>
      <c r="G224" s="119">
        <v>202</v>
      </c>
      <c r="H224" s="130">
        <f t="shared" si="3"/>
        <v>0.21956521739130436</v>
      </c>
    </row>
    <row r="225" spans="1:8" s="82" customFormat="1" ht="12" x14ac:dyDescent="0.2">
      <c r="A225" s="78" t="s">
        <v>198</v>
      </c>
      <c r="B225" s="90" t="s">
        <v>199</v>
      </c>
      <c r="C225" s="77" t="s">
        <v>161</v>
      </c>
      <c r="D225" s="78" t="s">
        <v>239</v>
      </c>
      <c r="E225" s="101">
        <v>0</v>
      </c>
      <c r="F225" s="118">
        <v>300</v>
      </c>
      <c r="G225" s="119" t="s">
        <v>379</v>
      </c>
      <c r="H225" s="130" t="e">
        <f t="shared" si="3"/>
        <v>#VALUE!</v>
      </c>
    </row>
    <row r="226" spans="1:8" s="82" customFormat="1" ht="12" x14ac:dyDescent="0.2">
      <c r="A226" s="78" t="s">
        <v>120</v>
      </c>
      <c r="B226" s="90" t="s">
        <v>121</v>
      </c>
      <c r="C226" s="77" t="s">
        <v>122</v>
      </c>
      <c r="D226" s="78" t="s">
        <v>123</v>
      </c>
      <c r="E226" s="101">
        <v>0</v>
      </c>
      <c r="F226" s="131">
        <v>11</v>
      </c>
      <c r="G226" s="119">
        <v>11</v>
      </c>
      <c r="H226" s="130">
        <f t="shared" si="3"/>
        <v>1</v>
      </c>
    </row>
    <row r="227" spans="1:8" s="82" customFormat="1" ht="12" x14ac:dyDescent="0.2">
      <c r="A227" s="78" t="s">
        <v>120</v>
      </c>
      <c r="B227" s="90" t="s">
        <v>121</v>
      </c>
      <c r="C227" s="77" t="s">
        <v>122</v>
      </c>
      <c r="D227" s="78" t="s">
        <v>139</v>
      </c>
      <c r="E227" s="101">
        <v>0</v>
      </c>
      <c r="F227" s="121">
        <v>11</v>
      </c>
      <c r="G227" s="119">
        <v>11</v>
      </c>
      <c r="H227" s="130">
        <f t="shared" si="3"/>
        <v>1</v>
      </c>
    </row>
    <row r="228" spans="1:8" s="82" customFormat="1" ht="12" x14ac:dyDescent="0.2">
      <c r="A228" s="78" t="s">
        <v>127</v>
      </c>
      <c r="B228" s="90" t="s">
        <v>128</v>
      </c>
      <c r="C228" s="77" t="s">
        <v>129</v>
      </c>
      <c r="D228" s="78" t="s">
        <v>100</v>
      </c>
      <c r="E228" s="101">
        <v>0</v>
      </c>
      <c r="F228" s="131">
        <v>22</v>
      </c>
      <c r="G228" s="119">
        <v>50</v>
      </c>
      <c r="H228" s="130">
        <f t="shared" si="3"/>
        <v>2.2727272727272729</v>
      </c>
    </row>
    <row r="229" spans="1:8" s="82" customFormat="1" ht="12" x14ac:dyDescent="0.2">
      <c r="A229" s="78" t="s">
        <v>127</v>
      </c>
      <c r="B229" s="90" t="s">
        <v>128</v>
      </c>
      <c r="C229" s="77" t="s">
        <v>129</v>
      </c>
      <c r="D229" s="78" t="s">
        <v>130</v>
      </c>
      <c r="E229" s="101">
        <v>0</v>
      </c>
      <c r="F229" s="131">
        <v>58</v>
      </c>
      <c r="G229" s="119">
        <v>56</v>
      </c>
      <c r="H229" s="130">
        <f t="shared" si="3"/>
        <v>0.96551724137931039</v>
      </c>
    </row>
    <row r="230" spans="1:8" s="82" customFormat="1" ht="12" x14ac:dyDescent="0.2">
      <c r="A230" s="78" t="s">
        <v>127</v>
      </c>
      <c r="B230" s="90" t="s">
        <v>128</v>
      </c>
      <c r="C230" s="77" t="s">
        <v>129</v>
      </c>
      <c r="D230" s="78" t="s">
        <v>131</v>
      </c>
      <c r="E230" s="101">
        <v>0</v>
      </c>
      <c r="F230" s="131">
        <v>100</v>
      </c>
      <c r="G230" s="119">
        <v>133</v>
      </c>
      <c r="H230" s="130">
        <f t="shared" si="3"/>
        <v>1.33</v>
      </c>
    </row>
    <row r="231" spans="1:8" s="82" customFormat="1" ht="12" x14ac:dyDescent="0.2">
      <c r="A231" s="78" t="s">
        <v>127</v>
      </c>
      <c r="B231" s="90" t="s">
        <v>128</v>
      </c>
      <c r="C231" s="77" t="s">
        <v>129</v>
      </c>
      <c r="D231" s="78" t="s">
        <v>98</v>
      </c>
      <c r="E231" s="101">
        <v>0</v>
      </c>
      <c r="F231" s="131">
        <v>1</v>
      </c>
      <c r="G231" s="119">
        <v>1</v>
      </c>
      <c r="H231" s="130">
        <f t="shared" si="3"/>
        <v>1</v>
      </c>
    </row>
    <row r="232" spans="1:8" s="82" customFormat="1" ht="12" x14ac:dyDescent="0.2">
      <c r="A232" s="78" t="s">
        <v>127</v>
      </c>
      <c r="B232" s="90" t="s">
        <v>128</v>
      </c>
      <c r="C232" s="77" t="s">
        <v>129</v>
      </c>
      <c r="D232" s="78" t="s">
        <v>132</v>
      </c>
      <c r="E232" s="101">
        <v>0</v>
      </c>
      <c r="F232" s="131" t="s">
        <v>364</v>
      </c>
      <c r="G232" s="119" t="s">
        <v>364</v>
      </c>
      <c r="H232" s="130" t="e">
        <f t="shared" si="3"/>
        <v>#VALUE!</v>
      </c>
    </row>
    <row r="233" spans="1:8" s="82" customFormat="1" ht="12" x14ac:dyDescent="0.2">
      <c r="A233" s="78" t="s">
        <v>127</v>
      </c>
      <c r="B233" s="90" t="s">
        <v>128</v>
      </c>
      <c r="C233" s="77" t="s">
        <v>129</v>
      </c>
      <c r="D233" s="78" t="s">
        <v>101</v>
      </c>
      <c r="E233" s="101">
        <v>0</v>
      </c>
      <c r="F233" s="121">
        <v>22</v>
      </c>
      <c r="G233" s="119">
        <v>50</v>
      </c>
      <c r="H233" s="130">
        <f t="shared" si="3"/>
        <v>2.2727272727272729</v>
      </c>
    </row>
    <row r="234" spans="1:8" s="82" customFormat="1" ht="12" x14ac:dyDescent="0.2">
      <c r="A234" s="78" t="s">
        <v>127</v>
      </c>
      <c r="B234" s="90" t="s">
        <v>128</v>
      </c>
      <c r="C234" s="77" t="s">
        <v>129</v>
      </c>
      <c r="D234" s="78" t="s">
        <v>144</v>
      </c>
      <c r="E234" s="101">
        <v>0</v>
      </c>
      <c r="F234" s="121">
        <v>100</v>
      </c>
      <c r="G234" s="119">
        <v>133</v>
      </c>
      <c r="H234" s="130">
        <f t="shared" si="3"/>
        <v>1.33</v>
      </c>
    </row>
    <row r="235" spans="1:8" s="82" customFormat="1" ht="12" x14ac:dyDescent="0.2">
      <c r="A235" s="78" t="s">
        <v>127</v>
      </c>
      <c r="B235" s="90" t="s">
        <v>128</v>
      </c>
      <c r="C235" s="77" t="s">
        <v>129</v>
      </c>
      <c r="D235" s="78" t="s">
        <v>186</v>
      </c>
      <c r="E235" s="101">
        <v>0</v>
      </c>
      <c r="F235" s="118">
        <v>58</v>
      </c>
      <c r="G235" s="119">
        <v>56</v>
      </c>
      <c r="H235" s="130">
        <f t="shared" si="3"/>
        <v>0.96551724137931039</v>
      </c>
    </row>
    <row r="236" spans="1:8" s="82" customFormat="1" ht="12" x14ac:dyDescent="0.2">
      <c r="A236" s="78" t="s">
        <v>127</v>
      </c>
      <c r="B236" s="90" t="s">
        <v>128</v>
      </c>
      <c r="C236" s="77" t="s">
        <v>129</v>
      </c>
      <c r="D236" s="78" t="s">
        <v>97</v>
      </c>
      <c r="E236" s="101">
        <v>0</v>
      </c>
      <c r="F236" s="118">
        <v>1</v>
      </c>
      <c r="G236" s="119">
        <v>1</v>
      </c>
      <c r="H236" s="130">
        <f t="shared" si="3"/>
        <v>1</v>
      </c>
    </row>
    <row r="237" spans="1:8" s="82" customFormat="1" ht="12" x14ac:dyDescent="0.2">
      <c r="A237" s="78" t="s">
        <v>127</v>
      </c>
      <c r="B237" s="90" t="s">
        <v>128</v>
      </c>
      <c r="C237" s="77" t="s">
        <v>129</v>
      </c>
      <c r="D237" s="78" t="s">
        <v>233</v>
      </c>
      <c r="E237" s="101">
        <v>0</v>
      </c>
      <c r="F237" s="118" t="s">
        <v>364</v>
      </c>
      <c r="G237" s="119" t="s">
        <v>364</v>
      </c>
      <c r="H237" s="130" t="e">
        <f t="shared" si="3"/>
        <v>#VALUE!</v>
      </c>
    </row>
    <row r="238" spans="1:8" s="82" customFormat="1" ht="12" x14ac:dyDescent="0.2">
      <c r="A238" s="78" t="s">
        <v>127</v>
      </c>
      <c r="B238" s="90" t="s">
        <v>128</v>
      </c>
      <c r="C238" s="77" t="s">
        <v>129</v>
      </c>
      <c r="D238" s="78" t="s">
        <v>239</v>
      </c>
      <c r="E238" s="101">
        <v>0</v>
      </c>
      <c r="F238" s="118">
        <v>200</v>
      </c>
      <c r="G238" s="119" t="s">
        <v>379</v>
      </c>
      <c r="H238" s="130" t="e">
        <f t="shared" si="3"/>
        <v>#VALUE!</v>
      </c>
    </row>
    <row r="239" spans="1:8" s="82" customFormat="1" ht="12" x14ac:dyDescent="0.2">
      <c r="A239" s="78" t="s">
        <v>142</v>
      </c>
      <c r="B239" s="90" t="s">
        <v>143</v>
      </c>
      <c r="C239" s="77" t="s">
        <v>115</v>
      </c>
      <c r="D239" s="78" t="s">
        <v>101</v>
      </c>
      <c r="E239" s="101">
        <v>0</v>
      </c>
      <c r="F239" s="121">
        <v>15</v>
      </c>
      <c r="G239" s="119">
        <v>45</v>
      </c>
      <c r="H239" s="130">
        <f t="shared" si="3"/>
        <v>3</v>
      </c>
    </row>
    <row r="240" spans="1:8" s="82" customFormat="1" ht="12" x14ac:dyDescent="0.2">
      <c r="A240" s="78" t="s">
        <v>142</v>
      </c>
      <c r="B240" s="90" t="s">
        <v>143</v>
      </c>
      <c r="C240" s="77" t="s">
        <v>115</v>
      </c>
      <c r="D240" s="78" t="s">
        <v>186</v>
      </c>
      <c r="E240" s="101">
        <v>0</v>
      </c>
      <c r="F240" s="118">
        <v>42</v>
      </c>
      <c r="G240" s="119">
        <v>41</v>
      </c>
      <c r="H240" s="130">
        <f t="shared" si="3"/>
        <v>0.97619047619047616</v>
      </c>
    </row>
    <row r="241" spans="1:8" s="82" customFormat="1" ht="12" x14ac:dyDescent="0.2">
      <c r="A241" s="78" t="s">
        <v>113</v>
      </c>
      <c r="B241" s="90" t="s">
        <v>114</v>
      </c>
      <c r="C241" s="77" t="s">
        <v>115</v>
      </c>
      <c r="D241" s="78" t="s">
        <v>96</v>
      </c>
      <c r="E241" s="101">
        <v>0</v>
      </c>
      <c r="F241" s="131">
        <v>2</v>
      </c>
      <c r="G241" s="119">
        <v>2</v>
      </c>
      <c r="H241" s="130">
        <f t="shared" si="3"/>
        <v>1</v>
      </c>
    </row>
    <row r="242" spans="1:8" s="82" customFormat="1" ht="12" x14ac:dyDescent="0.2">
      <c r="A242" s="78" t="s">
        <v>113</v>
      </c>
      <c r="B242" s="90" t="s">
        <v>114</v>
      </c>
      <c r="C242" s="77" t="s">
        <v>115</v>
      </c>
      <c r="D242" s="78" t="s">
        <v>97</v>
      </c>
      <c r="E242" s="101">
        <v>0</v>
      </c>
      <c r="F242" s="118">
        <v>2</v>
      </c>
      <c r="G242" s="119">
        <v>2</v>
      </c>
      <c r="H242" s="130">
        <f t="shared" si="3"/>
        <v>1</v>
      </c>
    </row>
    <row r="243" spans="1:8" s="82" customFormat="1" ht="12" x14ac:dyDescent="0.2">
      <c r="A243" s="78" t="s">
        <v>271</v>
      </c>
      <c r="B243" s="90" t="s">
        <v>330</v>
      </c>
      <c r="C243" s="78" t="s">
        <v>298</v>
      </c>
      <c r="D243" s="78" t="s">
        <v>301</v>
      </c>
      <c r="E243" s="101">
        <v>0</v>
      </c>
      <c r="F243" s="120">
        <v>30</v>
      </c>
      <c r="G243" s="119">
        <v>29</v>
      </c>
      <c r="H243" s="130">
        <f t="shared" si="3"/>
        <v>0.96666666666666667</v>
      </c>
    </row>
    <row r="244" spans="1:8" s="82" customFormat="1" ht="12" x14ac:dyDescent="0.2">
      <c r="A244" s="78" t="s">
        <v>124</v>
      </c>
      <c r="B244" s="90" t="s">
        <v>125</v>
      </c>
      <c r="C244" s="77" t="s">
        <v>126</v>
      </c>
      <c r="D244" s="78" t="s">
        <v>123</v>
      </c>
      <c r="E244" s="101">
        <v>0</v>
      </c>
      <c r="F244" s="131">
        <v>11</v>
      </c>
      <c r="G244" s="119">
        <v>11</v>
      </c>
      <c r="H244" s="130">
        <f t="shared" si="3"/>
        <v>1</v>
      </c>
    </row>
    <row r="245" spans="1:8" s="82" customFormat="1" ht="12" x14ac:dyDescent="0.2">
      <c r="A245" s="78" t="s">
        <v>124</v>
      </c>
      <c r="B245" s="90" t="s">
        <v>125</v>
      </c>
      <c r="C245" s="77" t="s">
        <v>126</v>
      </c>
      <c r="D245" s="78" t="s">
        <v>100</v>
      </c>
      <c r="E245" s="101">
        <v>0</v>
      </c>
      <c r="F245" s="131">
        <v>22</v>
      </c>
      <c r="G245" s="119">
        <v>50</v>
      </c>
      <c r="H245" s="130">
        <f t="shared" si="3"/>
        <v>2.2727272727272729</v>
      </c>
    </row>
    <row r="246" spans="1:8" s="82" customFormat="1" ht="12" x14ac:dyDescent="0.2">
      <c r="A246" s="78" t="s">
        <v>124</v>
      </c>
      <c r="B246" s="90" t="s">
        <v>125</v>
      </c>
      <c r="C246" s="77" t="s">
        <v>126</v>
      </c>
      <c r="D246" s="78" t="s">
        <v>130</v>
      </c>
      <c r="E246" s="101">
        <v>0</v>
      </c>
      <c r="F246" s="131">
        <v>58</v>
      </c>
      <c r="G246" s="119">
        <v>56</v>
      </c>
      <c r="H246" s="130">
        <f t="shared" si="3"/>
        <v>0.96551724137931039</v>
      </c>
    </row>
    <row r="247" spans="1:8" s="82" customFormat="1" ht="12" x14ac:dyDescent="0.2">
      <c r="A247" s="78" t="s">
        <v>124</v>
      </c>
      <c r="B247" s="90" t="s">
        <v>125</v>
      </c>
      <c r="C247" s="77" t="s">
        <v>126</v>
      </c>
      <c r="D247" s="78" t="s">
        <v>131</v>
      </c>
      <c r="E247" s="101">
        <v>0</v>
      </c>
      <c r="F247" s="131">
        <v>100</v>
      </c>
      <c r="G247" s="119">
        <v>133</v>
      </c>
      <c r="H247" s="130">
        <f t="shared" si="3"/>
        <v>1.33</v>
      </c>
    </row>
    <row r="248" spans="1:8" s="82" customFormat="1" ht="12" x14ac:dyDescent="0.2">
      <c r="A248" s="78" t="s">
        <v>124</v>
      </c>
      <c r="B248" s="90" t="s">
        <v>125</v>
      </c>
      <c r="C248" s="77" t="s">
        <v>126</v>
      </c>
      <c r="D248" s="78" t="s">
        <v>98</v>
      </c>
      <c r="E248" s="101">
        <v>0</v>
      </c>
      <c r="F248" s="131">
        <v>1</v>
      </c>
      <c r="G248" s="119">
        <v>1</v>
      </c>
      <c r="H248" s="130">
        <f t="shared" si="3"/>
        <v>1</v>
      </c>
    </row>
    <row r="249" spans="1:8" s="82" customFormat="1" ht="12" x14ac:dyDescent="0.2">
      <c r="A249" s="78" t="s">
        <v>124</v>
      </c>
      <c r="B249" s="90" t="s">
        <v>125</v>
      </c>
      <c r="C249" s="77" t="s">
        <v>126</v>
      </c>
      <c r="D249" s="78" t="s">
        <v>132</v>
      </c>
      <c r="E249" s="101">
        <v>0</v>
      </c>
      <c r="F249" s="131" t="s">
        <v>364</v>
      </c>
      <c r="G249" s="119" t="s">
        <v>364</v>
      </c>
      <c r="H249" s="130" t="e">
        <f t="shared" si="3"/>
        <v>#VALUE!</v>
      </c>
    </row>
    <row r="250" spans="1:8" s="82" customFormat="1" ht="12" x14ac:dyDescent="0.2">
      <c r="A250" s="78" t="s">
        <v>124</v>
      </c>
      <c r="B250" s="90" t="s">
        <v>125</v>
      </c>
      <c r="C250" s="77" t="s">
        <v>126</v>
      </c>
      <c r="D250" s="78" t="s">
        <v>139</v>
      </c>
      <c r="E250" s="101">
        <v>0</v>
      </c>
      <c r="F250" s="121">
        <v>11</v>
      </c>
      <c r="G250" s="119">
        <v>11</v>
      </c>
      <c r="H250" s="130">
        <f t="shared" si="3"/>
        <v>1</v>
      </c>
    </row>
    <row r="251" spans="1:8" s="82" customFormat="1" ht="12" x14ac:dyDescent="0.2">
      <c r="A251" s="78" t="s">
        <v>124</v>
      </c>
      <c r="B251" s="90" t="s">
        <v>125</v>
      </c>
      <c r="C251" s="77" t="s">
        <v>126</v>
      </c>
      <c r="D251" s="78" t="s">
        <v>101</v>
      </c>
      <c r="E251" s="101">
        <v>0</v>
      </c>
      <c r="F251" s="121">
        <v>22</v>
      </c>
      <c r="G251" s="119">
        <v>50</v>
      </c>
      <c r="H251" s="130">
        <f t="shared" si="3"/>
        <v>2.2727272727272729</v>
      </c>
    </row>
    <row r="252" spans="1:8" s="82" customFormat="1" ht="12" x14ac:dyDescent="0.2">
      <c r="A252" s="78" t="s">
        <v>124</v>
      </c>
      <c r="B252" s="90" t="s">
        <v>125</v>
      </c>
      <c r="C252" s="77" t="s">
        <v>126</v>
      </c>
      <c r="D252" s="78" t="s">
        <v>144</v>
      </c>
      <c r="E252" s="101">
        <v>0</v>
      </c>
      <c r="F252" s="121">
        <v>100</v>
      </c>
      <c r="G252" s="119">
        <v>133</v>
      </c>
      <c r="H252" s="130">
        <f t="shared" si="3"/>
        <v>1.33</v>
      </c>
    </row>
    <row r="253" spans="1:8" s="82" customFormat="1" ht="12" x14ac:dyDescent="0.2">
      <c r="A253" s="78" t="s">
        <v>124</v>
      </c>
      <c r="B253" s="90" t="s">
        <v>125</v>
      </c>
      <c r="C253" s="77" t="s">
        <v>126</v>
      </c>
      <c r="D253" s="78" t="s">
        <v>186</v>
      </c>
      <c r="E253" s="101">
        <v>0</v>
      </c>
      <c r="F253" s="118">
        <v>58</v>
      </c>
      <c r="G253" s="119">
        <v>56</v>
      </c>
      <c r="H253" s="130">
        <f t="shared" si="3"/>
        <v>0.96551724137931039</v>
      </c>
    </row>
    <row r="254" spans="1:8" s="82" customFormat="1" ht="12" x14ac:dyDescent="0.2">
      <c r="A254" s="78" t="s">
        <v>124</v>
      </c>
      <c r="B254" s="90" t="s">
        <v>125</v>
      </c>
      <c r="C254" s="77" t="s">
        <v>126</v>
      </c>
      <c r="D254" s="78" t="s">
        <v>97</v>
      </c>
      <c r="E254" s="101">
        <v>0</v>
      </c>
      <c r="F254" s="118">
        <v>1</v>
      </c>
      <c r="G254" s="119">
        <v>1</v>
      </c>
      <c r="H254" s="130">
        <f t="shared" si="3"/>
        <v>1</v>
      </c>
    </row>
    <row r="255" spans="1:8" s="82" customFormat="1" ht="12" x14ac:dyDescent="0.2">
      <c r="A255" s="78" t="s">
        <v>124</v>
      </c>
      <c r="B255" s="90" t="s">
        <v>125</v>
      </c>
      <c r="C255" s="77" t="s">
        <v>126</v>
      </c>
      <c r="D255" s="78" t="s">
        <v>233</v>
      </c>
      <c r="E255" s="101">
        <v>0</v>
      </c>
      <c r="F255" s="118" t="s">
        <v>364</v>
      </c>
      <c r="G255" s="119" t="s">
        <v>364</v>
      </c>
      <c r="H255" s="130" t="e">
        <f t="shared" si="3"/>
        <v>#VALUE!</v>
      </c>
    </row>
    <row r="256" spans="1:8" s="82" customFormat="1" ht="12" x14ac:dyDescent="0.2">
      <c r="A256" s="78" t="s">
        <v>272</v>
      </c>
      <c r="B256" s="90" t="s">
        <v>365</v>
      </c>
      <c r="C256" s="78" t="s">
        <v>299</v>
      </c>
      <c r="D256" s="78" t="s">
        <v>302</v>
      </c>
      <c r="E256" s="101">
        <v>0</v>
      </c>
      <c r="F256" s="120">
        <v>355</v>
      </c>
      <c r="G256" s="119">
        <v>492</v>
      </c>
      <c r="H256" s="130">
        <f t="shared" si="3"/>
        <v>1.3859154929577464</v>
      </c>
    </row>
    <row r="257" spans="1:8" s="82" customFormat="1" ht="12" x14ac:dyDescent="0.2">
      <c r="A257" s="78" t="s">
        <v>273</v>
      </c>
      <c r="B257" s="90" t="s">
        <v>331</v>
      </c>
      <c r="C257" s="78" t="s">
        <v>290</v>
      </c>
      <c r="D257" s="78" t="s">
        <v>302</v>
      </c>
      <c r="E257" s="101">
        <v>0</v>
      </c>
      <c r="F257" s="120">
        <v>668</v>
      </c>
      <c r="G257" s="119">
        <v>1745</v>
      </c>
      <c r="H257" s="130">
        <f t="shared" si="3"/>
        <v>2.6122754491017965</v>
      </c>
    </row>
    <row r="258" spans="1:8" s="82" customFormat="1" ht="12" x14ac:dyDescent="0.2">
      <c r="A258" s="78" t="s">
        <v>274</v>
      </c>
      <c r="B258" s="90" t="s">
        <v>332</v>
      </c>
      <c r="C258" s="78" t="s">
        <v>295</v>
      </c>
      <c r="D258" s="78" t="s">
        <v>302</v>
      </c>
      <c r="E258" s="101">
        <v>0</v>
      </c>
      <c r="F258" s="120">
        <v>12</v>
      </c>
      <c r="G258" s="119">
        <v>4</v>
      </c>
      <c r="H258" s="130">
        <f t="shared" si="3"/>
        <v>0.33333333333333331</v>
      </c>
    </row>
    <row r="259" spans="1:8" s="82" customFormat="1" ht="12" x14ac:dyDescent="0.2">
      <c r="A259" s="78" t="s">
        <v>240</v>
      </c>
      <c r="B259" s="90" t="s">
        <v>26</v>
      </c>
      <c r="C259" s="77" t="s">
        <v>241</v>
      </c>
      <c r="D259" s="78" t="s">
        <v>239</v>
      </c>
      <c r="E259" s="101">
        <v>0</v>
      </c>
      <c r="F259" s="118">
        <v>5300000</v>
      </c>
      <c r="G259" s="119">
        <v>6333338</v>
      </c>
      <c r="H259" s="130">
        <f t="shared" si="3"/>
        <v>1.1949694339622641</v>
      </c>
    </row>
    <row r="260" spans="1:8" s="82" customFormat="1" ht="12" x14ac:dyDescent="0.2">
      <c r="A260" s="78" t="s">
        <v>242</v>
      </c>
      <c r="B260" s="90" t="s">
        <v>243</v>
      </c>
      <c r="C260" s="77" t="s">
        <v>244</v>
      </c>
      <c r="D260" s="78" t="s">
        <v>239</v>
      </c>
      <c r="E260" s="101">
        <v>0</v>
      </c>
      <c r="F260" s="118">
        <v>160</v>
      </c>
      <c r="G260" s="119" t="s">
        <v>408</v>
      </c>
      <c r="H260" s="130">
        <f t="shared" si="3"/>
        <v>1.125</v>
      </c>
    </row>
    <row r="261" spans="1:8" s="82" customFormat="1" ht="12" x14ac:dyDescent="0.2">
      <c r="A261" s="78" t="s">
        <v>275</v>
      </c>
      <c r="B261" s="90" t="s">
        <v>333</v>
      </c>
      <c r="C261" s="77" t="s">
        <v>291</v>
      </c>
      <c r="D261" s="78" t="s">
        <v>239</v>
      </c>
      <c r="E261" s="101">
        <v>0</v>
      </c>
      <c r="F261" s="118">
        <v>66</v>
      </c>
      <c r="G261" s="119" t="s">
        <v>379</v>
      </c>
      <c r="H261" s="130" t="e">
        <f t="shared" si="3"/>
        <v>#VALUE!</v>
      </c>
    </row>
    <row r="262" spans="1:8" s="82" customFormat="1" ht="12" x14ac:dyDescent="0.2">
      <c r="A262" s="78" t="s">
        <v>150</v>
      </c>
      <c r="B262" s="90" t="s">
        <v>151</v>
      </c>
      <c r="C262" s="77" t="s">
        <v>115</v>
      </c>
      <c r="D262" s="78" t="s">
        <v>146</v>
      </c>
      <c r="E262" s="101">
        <v>0</v>
      </c>
      <c r="F262" s="121">
        <v>6941</v>
      </c>
      <c r="G262" s="119">
        <v>8265</v>
      </c>
      <c r="H262" s="130">
        <f t="shared" si="3"/>
        <v>1.1907506123037026</v>
      </c>
    </row>
    <row r="263" spans="1:8" s="82" customFormat="1" ht="12" x14ac:dyDescent="0.2">
      <c r="A263" s="78" t="s">
        <v>150</v>
      </c>
      <c r="B263" s="90" t="s">
        <v>151</v>
      </c>
      <c r="C263" s="77" t="s">
        <v>115</v>
      </c>
      <c r="D263" s="78" t="s">
        <v>49</v>
      </c>
      <c r="E263" s="101">
        <v>0</v>
      </c>
      <c r="F263" s="118">
        <v>1260</v>
      </c>
      <c r="G263" s="119">
        <v>1251</v>
      </c>
      <c r="H263" s="130">
        <f t="shared" si="3"/>
        <v>0.99285714285714288</v>
      </c>
    </row>
    <row r="264" spans="1:8" s="82" customFormat="1" ht="12" x14ac:dyDescent="0.2">
      <c r="A264" s="78" t="s">
        <v>150</v>
      </c>
      <c r="B264" s="90" t="s">
        <v>151</v>
      </c>
      <c r="C264" s="77" t="s">
        <v>115</v>
      </c>
      <c r="D264" s="78" t="s">
        <v>181</v>
      </c>
      <c r="E264" s="101">
        <v>0</v>
      </c>
      <c r="F264" s="118">
        <v>1040</v>
      </c>
      <c r="G264" s="119">
        <v>3928</v>
      </c>
      <c r="H264" s="130">
        <f t="shared" ref="H264:H324" si="4">G264/F264</f>
        <v>3.7769230769230768</v>
      </c>
    </row>
    <row r="265" spans="1:8" s="82" customFormat="1" ht="12" x14ac:dyDescent="0.2">
      <c r="A265" s="78" t="s">
        <v>150</v>
      </c>
      <c r="B265" s="90" t="s">
        <v>151</v>
      </c>
      <c r="C265" s="77" t="s">
        <v>115</v>
      </c>
      <c r="D265" s="78" t="s">
        <v>182</v>
      </c>
      <c r="E265" s="101">
        <v>0</v>
      </c>
      <c r="F265" s="118">
        <v>900</v>
      </c>
      <c r="G265" s="119">
        <v>5726</v>
      </c>
      <c r="H265" s="130">
        <f t="shared" si="4"/>
        <v>6.362222222222222</v>
      </c>
    </row>
    <row r="266" spans="1:8" s="82" customFormat="1" ht="12" x14ac:dyDescent="0.2">
      <c r="A266" s="78" t="s">
        <v>150</v>
      </c>
      <c r="B266" s="90" t="s">
        <v>151</v>
      </c>
      <c r="C266" s="77" t="s">
        <v>115</v>
      </c>
      <c r="D266" s="78" t="s">
        <v>183</v>
      </c>
      <c r="E266" s="101">
        <v>0</v>
      </c>
      <c r="F266" s="118">
        <v>230</v>
      </c>
      <c r="G266" s="119">
        <v>3428</v>
      </c>
      <c r="H266" s="130">
        <f t="shared" si="4"/>
        <v>14.904347826086957</v>
      </c>
    </row>
    <row r="267" spans="1:8" s="82" customFormat="1" ht="12" x14ac:dyDescent="0.2">
      <c r="A267" s="78" t="s">
        <v>150</v>
      </c>
      <c r="B267" s="90" t="s">
        <v>151</v>
      </c>
      <c r="C267" s="77" t="s">
        <v>115</v>
      </c>
      <c r="D267" s="78" t="s">
        <v>184</v>
      </c>
      <c r="E267" s="101">
        <v>0</v>
      </c>
      <c r="F267" s="118">
        <v>200</v>
      </c>
      <c r="G267" s="119">
        <v>2455</v>
      </c>
      <c r="H267" s="130">
        <f t="shared" si="4"/>
        <v>12.275</v>
      </c>
    </row>
    <row r="268" spans="1:8" s="82" customFormat="1" ht="12" x14ac:dyDescent="0.2">
      <c r="A268" s="78" t="s">
        <v>150</v>
      </c>
      <c r="B268" s="90" t="s">
        <v>151</v>
      </c>
      <c r="C268" s="77" t="s">
        <v>115</v>
      </c>
      <c r="D268" s="78" t="s">
        <v>185</v>
      </c>
      <c r="E268" s="101">
        <v>0</v>
      </c>
      <c r="F268" s="118">
        <v>250</v>
      </c>
      <c r="G268" s="119">
        <v>743</v>
      </c>
      <c r="H268" s="130">
        <f t="shared" si="4"/>
        <v>2.972</v>
      </c>
    </row>
    <row r="269" spans="1:8" s="82" customFormat="1" ht="12" x14ac:dyDescent="0.2">
      <c r="A269" s="78" t="s">
        <v>150</v>
      </c>
      <c r="B269" s="90" t="s">
        <v>151</v>
      </c>
      <c r="C269" s="77" t="s">
        <v>115</v>
      </c>
      <c r="D269" s="78" t="s">
        <v>231</v>
      </c>
      <c r="E269" s="101">
        <v>0</v>
      </c>
      <c r="F269" s="118">
        <v>66</v>
      </c>
      <c r="G269" s="119">
        <v>23</v>
      </c>
      <c r="H269" s="130">
        <f t="shared" si="4"/>
        <v>0.34848484848484851</v>
      </c>
    </row>
    <row r="270" spans="1:8" s="82" customFormat="1" ht="12" x14ac:dyDescent="0.2">
      <c r="A270" s="78" t="s">
        <v>150</v>
      </c>
      <c r="B270" s="90" t="s">
        <v>151</v>
      </c>
      <c r="C270" s="77" t="s">
        <v>115</v>
      </c>
      <c r="D270" s="78" t="s">
        <v>91</v>
      </c>
      <c r="E270" s="101">
        <v>0</v>
      </c>
      <c r="F270" s="118">
        <v>90</v>
      </c>
      <c r="G270" s="119">
        <v>156</v>
      </c>
      <c r="H270" s="130">
        <f t="shared" si="4"/>
        <v>1.7333333333333334</v>
      </c>
    </row>
    <row r="271" spans="1:8" s="82" customFormat="1" ht="12" x14ac:dyDescent="0.2">
      <c r="A271" s="78" t="s">
        <v>150</v>
      </c>
      <c r="B271" s="90" t="s">
        <v>151</v>
      </c>
      <c r="C271" s="77" t="s">
        <v>115</v>
      </c>
      <c r="D271" s="78" t="s">
        <v>95</v>
      </c>
      <c r="E271" s="101">
        <v>0</v>
      </c>
      <c r="F271" s="118">
        <v>10</v>
      </c>
      <c r="G271" s="119">
        <v>12</v>
      </c>
      <c r="H271" s="130">
        <f t="shared" si="4"/>
        <v>1.2</v>
      </c>
    </row>
    <row r="272" spans="1:8" s="82" customFormat="1" ht="12" x14ac:dyDescent="0.2">
      <c r="A272" s="78" t="s">
        <v>150</v>
      </c>
      <c r="B272" s="90" t="s">
        <v>151</v>
      </c>
      <c r="C272" s="77" t="s">
        <v>115</v>
      </c>
      <c r="D272" s="78" t="s">
        <v>234</v>
      </c>
      <c r="E272" s="101">
        <v>0</v>
      </c>
      <c r="F272" s="118">
        <v>14</v>
      </c>
      <c r="G272" s="119">
        <v>14</v>
      </c>
      <c r="H272" s="130">
        <f t="shared" si="4"/>
        <v>1</v>
      </c>
    </row>
    <row r="273" spans="1:8" s="82" customFormat="1" ht="12" x14ac:dyDescent="0.2">
      <c r="A273" s="78" t="s">
        <v>150</v>
      </c>
      <c r="B273" s="90" t="s">
        <v>151</v>
      </c>
      <c r="C273" s="77" t="s">
        <v>115</v>
      </c>
      <c r="D273" s="78" t="s">
        <v>60</v>
      </c>
      <c r="E273" s="101">
        <v>0</v>
      </c>
      <c r="F273" s="118">
        <v>847</v>
      </c>
      <c r="G273" s="119">
        <v>1076</v>
      </c>
      <c r="H273" s="130">
        <f t="shared" si="4"/>
        <v>1.2703659976387249</v>
      </c>
    </row>
    <row r="274" spans="1:8" s="82" customFormat="1" ht="12" x14ac:dyDescent="0.2">
      <c r="A274" s="78" t="s">
        <v>150</v>
      </c>
      <c r="B274" s="90" t="s">
        <v>151</v>
      </c>
      <c r="C274" s="77" t="s">
        <v>115</v>
      </c>
      <c r="D274" s="78" t="s">
        <v>61</v>
      </c>
      <c r="E274" s="101">
        <v>0</v>
      </c>
      <c r="F274" s="118">
        <v>188</v>
      </c>
      <c r="G274" s="119">
        <v>132</v>
      </c>
      <c r="H274" s="130">
        <f t="shared" si="4"/>
        <v>0.7021276595744681</v>
      </c>
    </row>
    <row r="275" spans="1:8" s="82" customFormat="1" ht="12" x14ac:dyDescent="0.2">
      <c r="A275" s="78" t="s">
        <v>150</v>
      </c>
      <c r="B275" s="90" t="s">
        <v>151</v>
      </c>
      <c r="C275" s="77" t="s">
        <v>115</v>
      </c>
      <c r="D275" s="78" t="s">
        <v>239</v>
      </c>
      <c r="E275" s="101">
        <v>0</v>
      </c>
      <c r="F275" s="118">
        <v>8212.7403078413281</v>
      </c>
      <c r="G275" s="119">
        <v>11207</v>
      </c>
      <c r="H275" s="130">
        <f t="shared" si="4"/>
        <v>1.3645871633490985</v>
      </c>
    </row>
    <row r="276" spans="1:8" s="82" customFormat="1" ht="12" x14ac:dyDescent="0.2">
      <c r="A276" s="78" t="s">
        <v>190</v>
      </c>
      <c r="B276" s="90" t="s">
        <v>191</v>
      </c>
      <c r="C276" s="77" t="s">
        <v>115</v>
      </c>
      <c r="D276" s="78" t="s">
        <v>187</v>
      </c>
      <c r="E276" s="101">
        <v>0</v>
      </c>
      <c r="F276" s="118">
        <v>931</v>
      </c>
      <c r="G276" s="119">
        <v>879</v>
      </c>
      <c r="H276" s="130">
        <f t="shared" si="4"/>
        <v>0.9441460794844253</v>
      </c>
    </row>
    <row r="277" spans="1:8" s="82" customFormat="1" ht="12" x14ac:dyDescent="0.2">
      <c r="A277" s="78" t="s">
        <v>276</v>
      </c>
      <c r="B277" s="90" t="s">
        <v>334</v>
      </c>
      <c r="C277" s="77" t="s">
        <v>291</v>
      </c>
      <c r="D277" s="78" t="s">
        <v>146</v>
      </c>
      <c r="E277" s="101">
        <v>0</v>
      </c>
      <c r="F277" s="121">
        <v>26.45</v>
      </c>
      <c r="G277" s="119">
        <v>31.49</v>
      </c>
      <c r="H277" s="130">
        <f t="shared" si="4"/>
        <v>1.19054820415879</v>
      </c>
    </row>
    <row r="278" spans="1:8" s="82" customFormat="1" ht="12" x14ac:dyDescent="0.2">
      <c r="A278" s="78" t="s">
        <v>277</v>
      </c>
      <c r="B278" s="90" t="s">
        <v>335</v>
      </c>
      <c r="C278" s="77" t="s">
        <v>291</v>
      </c>
      <c r="D278" s="78" t="s">
        <v>234</v>
      </c>
      <c r="E278" s="101">
        <v>0</v>
      </c>
      <c r="F278" s="118">
        <v>0.05</v>
      </c>
      <c r="G278" s="119">
        <v>5.33E-2</v>
      </c>
      <c r="H278" s="130">
        <f t="shared" si="4"/>
        <v>1.0659999999999998</v>
      </c>
    </row>
    <row r="279" spans="1:8" s="82" customFormat="1" ht="12" x14ac:dyDescent="0.2">
      <c r="A279" s="78" t="s">
        <v>277</v>
      </c>
      <c r="B279" s="90" t="s">
        <v>335</v>
      </c>
      <c r="C279" s="77" t="s">
        <v>291</v>
      </c>
      <c r="D279" s="78" t="s">
        <v>60</v>
      </c>
      <c r="E279" s="101">
        <v>0</v>
      </c>
      <c r="F279" s="118">
        <v>3.2263000000000002</v>
      </c>
      <c r="G279" s="119">
        <v>4.0999999999999996</v>
      </c>
      <c r="H279" s="130">
        <f t="shared" si="4"/>
        <v>1.2708055667482874</v>
      </c>
    </row>
    <row r="280" spans="1:8" s="82" customFormat="1" ht="12" x14ac:dyDescent="0.2">
      <c r="A280" s="78" t="s">
        <v>277</v>
      </c>
      <c r="B280" s="90" t="s">
        <v>335</v>
      </c>
      <c r="C280" s="77" t="s">
        <v>291</v>
      </c>
      <c r="D280" s="78" t="s">
        <v>61</v>
      </c>
      <c r="E280" s="101">
        <v>0</v>
      </c>
      <c r="F280" s="118">
        <v>0.71489999999999998</v>
      </c>
      <c r="G280" s="119">
        <v>0.55630000000000002</v>
      </c>
      <c r="H280" s="130">
        <f t="shared" si="4"/>
        <v>0.77815079032032453</v>
      </c>
    </row>
    <row r="281" spans="1:8" s="82" customFormat="1" ht="12" x14ac:dyDescent="0.2">
      <c r="A281" s="78" t="s">
        <v>278</v>
      </c>
      <c r="B281" s="90" t="s">
        <v>336</v>
      </c>
      <c r="C281" s="77" t="s">
        <v>112</v>
      </c>
      <c r="D281" s="78" t="s">
        <v>49</v>
      </c>
      <c r="E281" s="101">
        <v>0</v>
      </c>
      <c r="F281" s="121">
        <v>11111111</v>
      </c>
      <c r="G281" s="119" t="s">
        <v>379</v>
      </c>
      <c r="H281" s="130" t="e">
        <f t="shared" si="4"/>
        <v>#VALUE!</v>
      </c>
    </row>
    <row r="282" spans="1:8" s="82" customFormat="1" ht="12" x14ac:dyDescent="0.2">
      <c r="A282" s="78" t="s">
        <v>279</v>
      </c>
      <c r="B282" s="90" t="s">
        <v>337</v>
      </c>
      <c r="C282" s="77" t="s">
        <v>291</v>
      </c>
      <c r="D282" s="78" t="s">
        <v>146</v>
      </c>
      <c r="E282" s="101">
        <v>0</v>
      </c>
      <c r="F282" s="121">
        <v>5</v>
      </c>
      <c r="G282" s="119" t="s">
        <v>379</v>
      </c>
      <c r="H282" s="130" t="e">
        <f t="shared" si="4"/>
        <v>#VALUE!</v>
      </c>
    </row>
    <row r="283" spans="1:8" s="82" customFormat="1" ht="12" x14ac:dyDescent="0.2">
      <c r="A283" s="78" t="s">
        <v>192</v>
      </c>
      <c r="B283" s="90" t="s">
        <v>193</v>
      </c>
      <c r="C283" s="77" t="s">
        <v>115</v>
      </c>
      <c r="D283" s="78" t="s">
        <v>187</v>
      </c>
      <c r="E283" s="101">
        <v>0</v>
      </c>
      <c r="F283" s="118">
        <v>151</v>
      </c>
      <c r="G283" s="119">
        <v>168</v>
      </c>
      <c r="H283" s="130">
        <f t="shared" si="4"/>
        <v>1.1125827814569536</v>
      </c>
    </row>
    <row r="284" spans="1:8" s="82" customFormat="1" ht="12" x14ac:dyDescent="0.2">
      <c r="A284" s="78" t="s">
        <v>171</v>
      </c>
      <c r="B284" s="90" t="s">
        <v>172</v>
      </c>
      <c r="C284" s="77" t="s">
        <v>173</v>
      </c>
      <c r="D284" s="78" t="s">
        <v>50</v>
      </c>
      <c r="E284" s="101">
        <v>0</v>
      </c>
      <c r="F284" s="121">
        <v>349</v>
      </c>
      <c r="G284" s="119">
        <v>268</v>
      </c>
      <c r="H284" s="130">
        <f t="shared" si="4"/>
        <v>0.76790830945558741</v>
      </c>
    </row>
    <row r="285" spans="1:8" s="82" customFormat="1" ht="12" x14ac:dyDescent="0.2">
      <c r="A285" s="78" t="s">
        <v>177</v>
      </c>
      <c r="B285" s="90" t="s">
        <v>178</v>
      </c>
      <c r="C285" s="77" t="s">
        <v>173</v>
      </c>
      <c r="D285" s="78" t="s">
        <v>176</v>
      </c>
      <c r="E285" s="101">
        <v>0</v>
      </c>
      <c r="F285" s="121">
        <v>1682</v>
      </c>
      <c r="G285" s="119">
        <v>1047</v>
      </c>
      <c r="H285" s="130">
        <f t="shared" si="4"/>
        <v>0.62247324613555288</v>
      </c>
    </row>
    <row r="286" spans="1:8" s="82" customFormat="1" ht="12" x14ac:dyDescent="0.2">
      <c r="A286" s="78" t="s">
        <v>179</v>
      </c>
      <c r="B286" s="90" t="s">
        <v>180</v>
      </c>
      <c r="C286" s="77" t="s">
        <v>173</v>
      </c>
      <c r="D286" s="78" t="s">
        <v>51</v>
      </c>
      <c r="E286" s="101">
        <v>0</v>
      </c>
      <c r="F286" s="121">
        <v>126</v>
      </c>
      <c r="G286" s="119">
        <v>87</v>
      </c>
      <c r="H286" s="130">
        <f t="shared" si="4"/>
        <v>0.69047619047619047</v>
      </c>
    </row>
    <row r="287" spans="1:8" s="82" customFormat="1" ht="12" x14ac:dyDescent="0.2">
      <c r="A287" s="78" t="s">
        <v>152</v>
      </c>
      <c r="B287" s="90" t="s">
        <v>153</v>
      </c>
      <c r="C287" s="77" t="s">
        <v>115</v>
      </c>
      <c r="D287" s="78" t="s">
        <v>146</v>
      </c>
      <c r="E287" s="101">
        <v>0</v>
      </c>
      <c r="F287" s="121">
        <v>5090</v>
      </c>
      <c r="G287" s="119">
        <v>4657</v>
      </c>
      <c r="H287" s="130">
        <f t="shared" si="4"/>
        <v>0.91493123772102158</v>
      </c>
    </row>
    <row r="288" spans="1:8" s="82" customFormat="1" ht="12" x14ac:dyDescent="0.2">
      <c r="A288" s="78" t="s">
        <v>159</v>
      </c>
      <c r="B288" s="90" t="s">
        <v>160</v>
      </c>
      <c r="C288" s="77" t="s">
        <v>161</v>
      </c>
      <c r="D288" s="78" t="s">
        <v>156</v>
      </c>
      <c r="E288" s="101">
        <v>0</v>
      </c>
      <c r="F288" s="121">
        <v>775.5</v>
      </c>
      <c r="G288" s="119">
        <v>343.57000000000005</v>
      </c>
      <c r="H288" s="130">
        <f t="shared" si="4"/>
        <v>0.44303030303030311</v>
      </c>
    </row>
    <row r="289" spans="1:8" s="82" customFormat="1" ht="12" x14ac:dyDescent="0.2">
      <c r="A289" s="78" t="s">
        <v>162</v>
      </c>
      <c r="B289" s="90" t="s">
        <v>163</v>
      </c>
      <c r="C289" s="77" t="s">
        <v>161</v>
      </c>
      <c r="D289" s="78" t="s">
        <v>156</v>
      </c>
      <c r="E289" s="101">
        <v>0</v>
      </c>
      <c r="F289" s="121">
        <v>377</v>
      </c>
      <c r="G289" s="119">
        <v>94.939999999999955</v>
      </c>
      <c r="H289" s="130">
        <f t="shared" si="4"/>
        <v>0.25183023872679033</v>
      </c>
    </row>
    <row r="290" spans="1:8" s="82" customFormat="1" ht="12" x14ac:dyDescent="0.2">
      <c r="A290" s="78" t="s">
        <v>164</v>
      </c>
      <c r="B290" s="90" t="s">
        <v>165</v>
      </c>
      <c r="C290" s="77" t="s">
        <v>161</v>
      </c>
      <c r="D290" s="78" t="s">
        <v>156</v>
      </c>
      <c r="E290" s="101">
        <v>0</v>
      </c>
      <c r="F290" s="121">
        <v>145</v>
      </c>
      <c r="G290" s="119">
        <v>134.97000000000006</v>
      </c>
      <c r="H290" s="130">
        <f t="shared" si="4"/>
        <v>0.93082758620689698</v>
      </c>
    </row>
    <row r="291" spans="1:8" s="82" customFormat="1" ht="12" x14ac:dyDescent="0.2">
      <c r="A291" s="78" t="s">
        <v>166</v>
      </c>
      <c r="B291" s="90" t="s">
        <v>167</v>
      </c>
      <c r="C291" s="77" t="s">
        <v>161</v>
      </c>
      <c r="D291" s="78" t="s">
        <v>156</v>
      </c>
      <c r="E291" s="101">
        <v>0</v>
      </c>
      <c r="F291" s="121">
        <v>253.5</v>
      </c>
      <c r="G291" s="119">
        <v>113.66000000000001</v>
      </c>
      <c r="H291" s="130">
        <f t="shared" si="4"/>
        <v>0.44836291913214993</v>
      </c>
    </row>
    <row r="292" spans="1:8" s="82" customFormat="1" ht="12" x14ac:dyDescent="0.2">
      <c r="A292" s="78" t="s">
        <v>280</v>
      </c>
      <c r="B292" s="90" t="s">
        <v>338</v>
      </c>
      <c r="C292" s="77" t="s">
        <v>291</v>
      </c>
      <c r="D292" s="78" t="s">
        <v>49</v>
      </c>
      <c r="E292" s="101">
        <v>0</v>
      </c>
      <c r="F292" s="118">
        <v>4.8019999999999996</v>
      </c>
      <c r="G292" s="135">
        <v>4.7699999999999996</v>
      </c>
      <c r="H292" s="130">
        <f t="shared" si="4"/>
        <v>0.99333610995418575</v>
      </c>
    </row>
    <row r="293" spans="1:8" s="82" customFormat="1" ht="12" x14ac:dyDescent="0.2">
      <c r="A293" s="78" t="s">
        <v>281</v>
      </c>
      <c r="B293" s="90" t="s">
        <v>339</v>
      </c>
      <c r="C293" s="77" t="s">
        <v>291</v>
      </c>
      <c r="D293" s="78" t="s">
        <v>96</v>
      </c>
      <c r="E293" s="101">
        <v>0</v>
      </c>
      <c r="F293" s="131">
        <v>7.62E-3</v>
      </c>
      <c r="G293" s="137">
        <v>3.8E-3</v>
      </c>
      <c r="H293" s="130">
        <f t="shared" si="4"/>
        <v>0.49868766404199477</v>
      </c>
    </row>
    <row r="294" spans="1:8" s="82" customFormat="1" ht="12" x14ac:dyDescent="0.2">
      <c r="A294" s="78" t="s">
        <v>281</v>
      </c>
      <c r="B294" s="90" t="s">
        <v>339</v>
      </c>
      <c r="C294" s="77" t="s">
        <v>291</v>
      </c>
      <c r="D294" s="78" t="s">
        <v>97</v>
      </c>
      <c r="E294" s="101">
        <v>0</v>
      </c>
      <c r="F294" s="118">
        <v>7.62E-3</v>
      </c>
      <c r="G294" s="137">
        <v>3.8E-3</v>
      </c>
      <c r="H294" s="130">
        <f t="shared" si="4"/>
        <v>0.49868766404199477</v>
      </c>
    </row>
    <row r="295" spans="1:8" s="82" customFormat="1" ht="12" x14ac:dyDescent="0.2">
      <c r="A295" s="78" t="s">
        <v>168</v>
      </c>
      <c r="B295" s="90" t="s">
        <v>169</v>
      </c>
      <c r="C295" s="77" t="s">
        <v>170</v>
      </c>
      <c r="D295" s="78" t="s">
        <v>156</v>
      </c>
      <c r="E295" s="101">
        <v>0</v>
      </c>
      <c r="F295" s="121">
        <v>806</v>
      </c>
      <c r="G295" s="119">
        <v>466.59349999999978</v>
      </c>
      <c r="H295" s="130">
        <f t="shared" si="4"/>
        <v>0.57890012406947866</v>
      </c>
    </row>
    <row r="296" spans="1:8" s="82" customFormat="1" ht="12" x14ac:dyDescent="0.2">
      <c r="A296" s="78" t="s">
        <v>168</v>
      </c>
      <c r="B296" s="90" t="s">
        <v>169</v>
      </c>
      <c r="C296" s="77" t="s">
        <v>170</v>
      </c>
      <c r="D296" s="78" t="s">
        <v>239</v>
      </c>
      <c r="E296" s="101">
        <v>0</v>
      </c>
      <c r="F296" s="118">
        <v>10</v>
      </c>
      <c r="G296" s="135">
        <v>4.18</v>
      </c>
      <c r="H296" s="130">
        <f t="shared" si="4"/>
        <v>0.41799999999999998</v>
      </c>
    </row>
    <row r="297" spans="1:8" s="82" customFormat="1" ht="12" x14ac:dyDescent="0.2">
      <c r="A297" s="78" t="s">
        <v>174</v>
      </c>
      <c r="B297" s="90" t="s">
        <v>175</v>
      </c>
      <c r="C297" s="77" t="s">
        <v>170</v>
      </c>
      <c r="D297" s="78" t="s">
        <v>50</v>
      </c>
      <c r="E297" s="101">
        <v>0</v>
      </c>
      <c r="F297" s="121">
        <v>830</v>
      </c>
      <c r="G297" s="119">
        <v>454</v>
      </c>
      <c r="H297" s="130">
        <f t="shared" si="4"/>
        <v>0.54698795180722892</v>
      </c>
    </row>
    <row r="298" spans="1:8" s="82" customFormat="1" ht="12" x14ac:dyDescent="0.2">
      <c r="A298" s="78" t="s">
        <v>174</v>
      </c>
      <c r="B298" s="90" t="s">
        <v>175</v>
      </c>
      <c r="C298" s="77" t="s">
        <v>170</v>
      </c>
      <c r="D298" s="78" t="s">
        <v>239</v>
      </c>
      <c r="E298" s="101">
        <v>0</v>
      </c>
      <c r="F298" s="118">
        <v>50</v>
      </c>
      <c r="G298" s="119" t="s">
        <v>379</v>
      </c>
      <c r="H298" s="130" t="e">
        <f t="shared" si="4"/>
        <v>#VALUE!</v>
      </c>
    </row>
    <row r="299" spans="1:8" s="82" customFormat="1" ht="12" x14ac:dyDescent="0.2">
      <c r="A299" s="78" t="s">
        <v>282</v>
      </c>
      <c r="B299" s="90" t="s">
        <v>340</v>
      </c>
      <c r="C299" s="77" t="s">
        <v>300</v>
      </c>
      <c r="D299" s="78" t="s">
        <v>50</v>
      </c>
      <c r="E299" s="101">
        <v>0</v>
      </c>
      <c r="F299" s="121">
        <v>0.23</v>
      </c>
      <c r="G299" s="137">
        <v>5.5E-2</v>
      </c>
      <c r="H299" s="130">
        <f t="shared" si="4"/>
        <v>0.23913043478260868</v>
      </c>
    </row>
    <row r="300" spans="1:8" s="82" customFormat="1" ht="12" x14ac:dyDescent="0.2">
      <c r="A300" s="78" t="s">
        <v>283</v>
      </c>
      <c r="B300" s="90" t="s">
        <v>341</v>
      </c>
      <c r="C300" s="77" t="s">
        <v>291</v>
      </c>
      <c r="D300" s="78" t="s">
        <v>215</v>
      </c>
      <c r="E300" s="101">
        <v>0</v>
      </c>
      <c r="F300" s="118">
        <v>0.12</v>
      </c>
      <c r="G300" s="119" t="s">
        <v>379</v>
      </c>
      <c r="H300" s="130" t="e">
        <f t="shared" si="4"/>
        <v>#VALUE!</v>
      </c>
    </row>
    <row r="301" spans="1:8" s="82" customFormat="1" ht="12" x14ac:dyDescent="0.2">
      <c r="A301" s="78" t="s">
        <v>284</v>
      </c>
      <c r="B301" s="90" t="s">
        <v>342</v>
      </c>
      <c r="C301" s="77" t="s">
        <v>291</v>
      </c>
      <c r="D301" s="78" t="s">
        <v>197</v>
      </c>
      <c r="E301" s="101">
        <v>0</v>
      </c>
      <c r="F301" s="118">
        <v>0.32</v>
      </c>
      <c r="G301" s="119" t="s">
        <v>379</v>
      </c>
      <c r="H301" s="130" t="e">
        <f t="shared" si="4"/>
        <v>#VALUE!</v>
      </c>
    </row>
    <row r="302" spans="1:8" s="82" customFormat="1" ht="12" x14ac:dyDescent="0.2">
      <c r="A302" s="78" t="s">
        <v>284</v>
      </c>
      <c r="B302" s="90" t="s">
        <v>342</v>
      </c>
      <c r="C302" s="77" t="s">
        <v>291</v>
      </c>
      <c r="D302" s="78" t="s">
        <v>200</v>
      </c>
      <c r="E302" s="101">
        <v>0</v>
      </c>
      <c r="F302" s="118">
        <v>0.32</v>
      </c>
      <c r="G302" s="119" t="s">
        <v>379</v>
      </c>
      <c r="H302" s="130" t="e">
        <f t="shared" si="4"/>
        <v>#VALUE!</v>
      </c>
    </row>
    <row r="303" spans="1:8" s="82" customFormat="1" ht="12" x14ac:dyDescent="0.2">
      <c r="A303" s="78" t="s">
        <v>284</v>
      </c>
      <c r="B303" s="90" t="s">
        <v>342</v>
      </c>
      <c r="C303" s="77" t="s">
        <v>291</v>
      </c>
      <c r="D303" s="78" t="s">
        <v>201</v>
      </c>
      <c r="E303" s="101">
        <v>0</v>
      </c>
      <c r="F303" s="118">
        <v>0.17</v>
      </c>
      <c r="G303" s="119" t="s">
        <v>379</v>
      </c>
      <c r="H303" s="130" t="e">
        <f t="shared" si="4"/>
        <v>#VALUE!</v>
      </c>
    </row>
    <row r="304" spans="1:8" s="82" customFormat="1" ht="12" x14ac:dyDescent="0.2">
      <c r="A304" s="78" t="s">
        <v>284</v>
      </c>
      <c r="B304" s="90" t="s">
        <v>342</v>
      </c>
      <c r="C304" s="77" t="s">
        <v>291</v>
      </c>
      <c r="D304" s="78" t="s">
        <v>202</v>
      </c>
      <c r="E304" s="101">
        <v>0</v>
      </c>
      <c r="F304" s="118">
        <v>22.91</v>
      </c>
      <c r="G304" s="119" t="s">
        <v>379</v>
      </c>
      <c r="H304" s="130" t="e">
        <f t="shared" si="4"/>
        <v>#VALUE!</v>
      </c>
    </row>
    <row r="305" spans="1:8" s="82" customFormat="1" ht="12" x14ac:dyDescent="0.2">
      <c r="A305" s="78" t="s">
        <v>284</v>
      </c>
      <c r="B305" s="90" t="s">
        <v>342</v>
      </c>
      <c r="C305" s="77" t="s">
        <v>291</v>
      </c>
      <c r="D305" s="78" t="s">
        <v>203</v>
      </c>
      <c r="E305" s="101">
        <v>0</v>
      </c>
      <c r="F305" s="118">
        <v>7.0000000000000007E-2</v>
      </c>
      <c r="G305" s="119" t="s">
        <v>379</v>
      </c>
      <c r="H305" s="130" t="e">
        <f t="shared" si="4"/>
        <v>#VALUE!</v>
      </c>
    </row>
    <row r="306" spans="1:8" s="82" customFormat="1" ht="12" x14ac:dyDescent="0.2">
      <c r="A306" s="78" t="s">
        <v>284</v>
      </c>
      <c r="B306" s="90" t="s">
        <v>342</v>
      </c>
      <c r="C306" s="77" t="s">
        <v>291</v>
      </c>
      <c r="D306" s="78" t="s">
        <v>204</v>
      </c>
      <c r="E306" s="101">
        <v>0</v>
      </c>
      <c r="F306" s="118">
        <v>0.03</v>
      </c>
      <c r="G306" s="119" t="s">
        <v>379</v>
      </c>
      <c r="H306" s="130" t="e">
        <f t="shared" si="4"/>
        <v>#VALUE!</v>
      </c>
    </row>
    <row r="307" spans="1:8" s="82" customFormat="1" ht="12" x14ac:dyDescent="0.2">
      <c r="A307" s="78" t="s">
        <v>284</v>
      </c>
      <c r="B307" s="90" t="s">
        <v>342</v>
      </c>
      <c r="C307" s="77" t="s">
        <v>291</v>
      </c>
      <c r="D307" s="78" t="s">
        <v>206</v>
      </c>
      <c r="E307" s="101">
        <v>0</v>
      </c>
      <c r="F307" s="118">
        <v>1.1399999999999999</v>
      </c>
      <c r="G307" s="119" t="s">
        <v>379</v>
      </c>
      <c r="H307" s="130" t="e">
        <f t="shared" si="4"/>
        <v>#VALUE!</v>
      </c>
    </row>
    <row r="308" spans="1:8" s="82" customFormat="1" ht="12" x14ac:dyDescent="0.2">
      <c r="A308" s="78" t="s">
        <v>284</v>
      </c>
      <c r="B308" s="90" t="s">
        <v>342</v>
      </c>
      <c r="C308" s="77" t="s">
        <v>291</v>
      </c>
      <c r="D308" s="78" t="s">
        <v>207</v>
      </c>
      <c r="E308" s="101">
        <v>0</v>
      </c>
      <c r="F308" s="118">
        <v>10.25</v>
      </c>
      <c r="G308" s="119" t="s">
        <v>379</v>
      </c>
      <c r="H308" s="130" t="e">
        <f t="shared" si="4"/>
        <v>#VALUE!</v>
      </c>
    </row>
    <row r="309" spans="1:8" s="82" customFormat="1" ht="12" x14ac:dyDescent="0.2">
      <c r="A309" s="78" t="s">
        <v>284</v>
      </c>
      <c r="B309" s="90" t="s">
        <v>342</v>
      </c>
      <c r="C309" s="77" t="s">
        <v>291</v>
      </c>
      <c r="D309" s="78" t="s">
        <v>209</v>
      </c>
      <c r="E309" s="101">
        <v>0</v>
      </c>
      <c r="F309" s="118">
        <v>0.37</v>
      </c>
      <c r="G309" s="119" t="s">
        <v>379</v>
      </c>
      <c r="H309" s="130" t="e">
        <f t="shared" si="4"/>
        <v>#VALUE!</v>
      </c>
    </row>
    <row r="310" spans="1:8" s="82" customFormat="1" ht="12" x14ac:dyDescent="0.2">
      <c r="A310" s="78" t="s">
        <v>285</v>
      </c>
      <c r="B310" s="90" t="s">
        <v>343</v>
      </c>
      <c r="C310" s="77" t="s">
        <v>291</v>
      </c>
      <c r="D310" s="78" t="s">
        <v>219</v>
      </c>
      <c r="E310" s="101">
        <v>0</v>
      </c>
      <c r="F310" s="118">
        <v>1.1399999999999999</v>
      </c>
      <c r="G310" s="119" t="s">
        <v>379</v>
      </c>
      <c r="H310" s="130" t="e">
        <f t="shared" si="4"/>
        <v>#VALUE!</v>
      </c>
    </row>
    <row r="311" spans="1:8" s="82" customFormat="1" ht="12" x14ac:dyDescent="0.2">
      <c r="A311" s="78" t="s">
        <v>285</v>
      </c>
      <c r="B311" s="90" t="s">
        <v>343</v>
      </c>
      <c r="C311" s="77" t="s">
        <v>291</v>
      </c>
      <c r="D311" s="78" t="s">
        <v>220</v>
      </c>
      <c r="E311" s="101">
        <v>0</v>
      </c>
      <c r="F311" s="118">
        <v>10.25</v>
      </c>
      <c r="G311" s="119" t="s">
        <v>379</v>
      </c>
      <c r="H311" s="130" t="e">
        <f t="shared" si="4"/>
        <v>#VALUE!</v>
      </c>
    </row>
    <row r="312" spans="1:8" s="82" customFormat="1" ht="12" x14ac:dyDescent="0.2">
      <c r="A312" s="78" t="s">
        <v>286</v>
      </c>
      <c r="B312" s="90" t="s">
        <v>344</v>
      </c>
      <c r="C312" s="77" t="s">
        <v>291</v>
      </c>
      <c r="D312" s="78" t="s">
        <v>223</v>
      </c>
      <c r="E312" s="101">
        <v>0</v>
      </c>
      <c r="F312" s="118">
        <v>1.03</v>
      </c>
      <c r="G312" s="119" t="s">
        <v>379</v>
      </c>
      <c r="H312" s="130" t="e">
        <f t="shared" si="4"/>
        <v>#VALUE!</v>
      </c>
    </row>
    <row r="313" spans="1:8" s="82" customFormat="1" ht="12" x14ac:dyDescent="0.2">
      <c r="A313" s="78" t="s">
        <v>286</v>
      </c>
      <c r="B313" s="90" t="s">
        <v>344</v>
      </c>
      <c r="C313" s="77" t="s">
        <v>291</v>
      </c>
      <c r="D313" s="78" t="s">
        <v>224</v>
      </c>
      <c r="E313" s="101">
        <v>0</v>
      </c>
      <c r="F313" s="118">
        <v>0.01</v>
      </c>
      <c r="G313" s="119" t="s">
        <v>379</v>
      </c>
      <c r="H313" s="130" t="e">
        <f t="shared" si="4"/>
        <v>#VALUE!</v>
      </c>
    </row>
    <row r="314" spans="1:8" s="82" customFormat="1" ht="12" x14ac:dyDescent="0.2">
      <c r="A314" s="78" t="s">
        <v>286</v>
      </c>
      <c r="B314" s="90" t="s">
        <v>344</v>
      </c>
      <c r="C314" s="77" t="s">
        <v>291</v>
      </c>
      <c r="D314" s="78" t="s">
        <v>228</v>
      </c>
      <c r="E314" s="101">
        <v>0</v>
      </c>
      <c r="F314" s="118">
        <v>1.1399999999999999</v>
      </c>
      <c r="G314" s="119" t="s">
        <v>379</v>
      </c>
      <c r="H314" s="130" t="e">
        <f t="shared" si="4"/>
        <v>#VALUE!</v>
      </c>
    </row>
    <row r="315" spans="1:8" s="82" customFormat="1" ht="12" x14ac:dyDescent="0.2">
      <c r="A315" s="78" t="s">
        <v>286</v>
      </c>
      <c r="B315" s="90" t="s">
        <v>344</v>
      </c>
      <c r="C315" s="77" t="s">
        <v>291</v>
      </c>
      <c r="D315" s="78" t="s">
        <v>229</v>
      </c>
      <c r="E315" s="101">
        <v>0</v>
      </c>
      <c r="F315" s="118">
        <v>10.25</v>
      </c>
      <c r="G315" s="119" t="s">
        <v>379</v>
      </c>
      <c r="H315" s="130" t="e">
        <f t="shared" si="4"/>
        <v>#VALUE!</v>
      </c>
    </row>
    <row r="316" spans="1:8" s="82" customFormat="1" ht="12" x14ac:dyDescent="0.2">
      <c r="A316" s="78" t="s">
        <v>287</v>
      </c>
      <c r="B316" s="90" t="s">
        <v>345</v>
      </c>
      <c r="C316" s="77" t="s">
        <v>291</v>
      </c>
      <c r="D316" s="78" t="s">
        <v>232</v>
      </c>
      <c r="E316" s="101">
        <v>0</v>
      </c>
      <c r="F316" s="118">
        <v>0.4</v>
      </c>
      <c r="G316" s="119" t="s">
        <v>379</v>
      </c>
      <c r="H316" s="130" t="e">
        <f t="shared" si="4"/>
        <v>#VALUE!</v>
      </c>
    </row>
    <row r="317" spans="1:8" s="82" customFormat="1" ht="12" x14ac:dyDescent="0.2">
      <c r="A317" s="78" t="s">
        <v>287</v>
      </c>
      <c r="B317" s="90" t="s">
        <v>345</v>
      </c>
      <c r="C317" s="77" t="s">
        <v>291</v>
      </c>
      <c r="D317" s="78" t="s">
        <v>93</v>
      </c>
      <c r="E317" s="101">
        <v>0</v>
      </c>
      <c r="F317" s="118">
        <v>3.6900000000000002E-2</v>
      </c>
      <c r="G317" s="119" t="s">
        <v>379</v>
      </c>
      <c r="H317" s="130" t="e">
        <f t="shared" si="4"/>
        <v>#VALUE!</v>
      </c>
    </row>
    <row r="318" spans="1:8" s="82" customFormat="1" ht="12" x14ac:dyDescent="0.2">
      <c r="A318" s="78" t="s">
        <v>287</v>
      </c>
      <c r="B318" s="90" t="s">
        <v>345</v>
      </c>
      <c r="C318" s="77" t="s">
        <v>291</v>
      </c>
      <c r="D318" s="78" t="s">
        <v>92</v>
      </c>
      <c r="E318" s="101">
        <v>0</v>
      </c>
      <c r="F318" s="118">
        <v>8.6180000000000007E-2</v>
      </c>
      <c r="G318" s="119" t="s">
        <v>379</v>
      </c>
      <c r="H318" s="130" t="e">
        <f t="shared" si="4"/>
        <v>#VALUE!</v>
      </c>
    </row>
    <row r="319" spans="1:8" s="82" customFormat="1" ht="12" x14ac:dyDescent="0.2">
      <c r="A319" s="78" t="s">
        <v>288</v>
      </c>
      <c r="B319" s="90" t="s">
        <v>346</v>
      </c>
      <c r="C319" s="77" t="s">
        <v>291</v>
      </c>
      <c r="D319" s="78" t="s">
        <v>238</v>
      </c>
      <c r="E319" s="101">
        <v>0</v>
      </c>
      <c r="F319" s="118">
        <v>4.0000000000000001E-3</v>
      </c>
      <c r="G319" s="119" t="s">
        <v>409</v>
      </c>
      <c r="H319" s="130" t="e">
        <f t="shared" si="4"/>
        <v>#VALUE!</v>
      </c>
    </row>
    <row r="320" spans="1:8" s="82" customFormat="1" ht="12" x14ac:dyDescent="0.2">
      <c r="A320" s="78" t="s">
        <v>235</v>
      </c>
      <c r="B320" s="90" t="s">
        <v>236</v>
      </c>
      <c r="C320" s="77" t="s">
        <v>112</v>
      </c>
      <c r="D320" s="78" t="s">
        <v>234</v>
      </c>
      <c r="E320" s="101">
        <v>0</v>
      </c>
      <c r="F320" s="118">
        <v>2047784.6419665187</v>
      </c>
      <c r="G320" s="119">
        <v>2047784.6419665187</v>
      </c>
      <c r="H320" s="130">
        <f t="shared" si="4"/>
        <v>1</v>
      </c>
    </row>
    <row r="321" spans="1:8" s="82" customFormat="1" ht="12" x14ac:dyDescent="0.2">
      <c r="A321" s="78" t="s">
        <v>289</v>
      </c>
      <c r="B321" s="90" t="s">
        <v>347</v>
      </c>
      <c r="C321" s="77" t="s">
        <v>247</v>
      </c>
      <c r="D321" s="78" t="s">
        <v>60</v>
      </c>
      <c r="E321" s="101">
        <v>0</v>
      </c>
      <c r="F321" s="118">
        <v>467</v>
      </c>
      <c r="G321" s="119">
        <v>393</v>
      </c>
      <c r="H321" s="102">
        <f t="shared" si="4"/>
        <v>0.84154175588865099</v>
      </c>
    </row>
    <row r="322" spans="1:8" s="82" customFormat="1" ht="12" x14ac:dyDescent="0.2">
      <c r="A322" s="78" t="s">
        <v>289</v>
      </c>
      <c r="B322" s="90" t="s">
        <v>347</v>
      </c>
      <c r="C322" s="77" t="s">
        <v>247</v>
      </c>
      <c r="D322" s="78" t="s">
        <v>61</v>
      </c>
      <c r="E322" s="101">
        <v>0</v>
      </c>
      <c r="F322" s="118">
        <v>190</v>
      </c>
      <c r="G322" s="119">
        <v>163</v>
      </c>
      <c r="H322" s="102">
        <f t="shared" si="4"/>
        <v>0.85789473684210527</v>
      </c>
    </row>
    <row r="323" spans="1:8" s="82" customFormat="1" ht="12" x14ac:dyDescent="0.2">
      <c r="A323" s="78" t="s">
        <v>245</v>
      </c>
      <c r="B323" s="90" t="s">
        <v>246</v>
      </c>
      <c r="C323" s="77" t="s">
        <v>247</v>
      </c>
      <c r="D323" s="78" t="s">
        <v>239</v>
      </c>
      <c r="E323" s="101">
        <v>0</v>
      </c>
      <c r="F323" s="118">
        <v>750</v>
      </c>
      <c r="G323" s="119">
        <v>1270</v>
      </c>
      <c r="H323" s="102">
        <f t="shared" si="4"/>
        <v>1.6933333333333334</v>
      </c>
    </row>
    <row r="324" spans="1:8" s="82" customFormat="1" ht="12" x14ac:dyDescent="0.2">
      <c r="A324" s="78" t="s">
        <v>154</v>
      </c>
      <c r="B324" s="90" t="s">
        <v>155</v>
      </c>
      <c r="C324" s="77" t="s">
        <v>149</v>
      </c>
      <c r="D324" s="78" t="s">
        <v>146</v>
      </c>
      <c r="E324" s="101">
        <v>0</v>
      </c>
      <c r="F324" s="121">
        <v>4287</v>
      </c>
      <c r="G324" s="119">
        <v>2834</v>
      </c>
      <c r="H324" s="102">
        <f t="shared" si="4"/>
        <v>0.66106834616281784</v>
      </c>
    </row>
  </sheetData>
  <autoFilter ref="A7:H324" xr:uid="{00000000-0009-0000-0000-000004000000}"/>
  <mergeCells count="2">
    <mergeCell ref="A1:B1"/>
    <mergeCell ref="B3:G4"/>
  </mergeCells>
  <pageMargins left="0.70866141732283472" right="0.31496062992125984" top="0.78740157480314965" bottom="0.78740157480314965" header="0.31496062992125984" footer="0.31496062992125984"/>
  <pageSetup paperSize="8" scale="53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0"/>
  <sheetViews>
    <sheetView zoomScale="90" zoomScaleNormal="90" zoomScaleSheetLayoutView="90" workbookViewId="0">
      <selection activeCell="S25" sqref="S25"/>
    </sheetView>
  </sheetViews>
  <sheetFormatPr defaultRowHeight="12.75" x14ac:dyDescent="0.2"/>
  <cols>
    <col min="1" max="1" width="7.140625" customWidth="1"/>
    <col min="2" max="2" width="10.7109375" customWidth="1"/>
    <col min="3" max="3" width="72.5703125" customWidth="1"/>
    <col min="4" max="4" width="17.5703125" customWidth="1"/>
    <col min="5" max="5" width="15.140625" customWidth="1"/>
    <col min="6" max="6" width="16" customWidth="1"/>
    <col min="7" max="7" width="2.85546875" customWidth="1"/>
    <col min="8" max="8" width="11.85546875" bestFit="1" customWidth="1"/>
    <col min="9" max="9" width="11.140625" bestFit="1" customWidth="1"/>
    <col min="10" max="10" width="15.28515625" customWidth="1"/>
    <col min="11" max="15" width="1.5703125" customWidth="1"/>
  </cols>
  <sheetData>
    <row r="1" spans="1:7" ht="18" x14ac:dyDescent="0.2">
      <c r="A1" s="2" t="s">
        <v>366</v>
      </c>
    </row>
    <row r="2" spans="1:7" s="47" customFormat="1" ht="12" x14ac:dyDescent="0.2">
      <c r="A2" s="92"/>
    </row>
    <row r="3" spans="1:7" s="47" customFormat="1" thickBot="1" x14ac:dyDescent="0.25">
      <c r="A3" s="93" t="s">
        <v>63</v>
      </c>
    </row>
    <row r="4" spans="1:7" s="47" customFormat="1" ht="14.25" customHeight="1" x14ac:dyDescent="0.2">
      <c r="B4" s="233" t="s">
        <v>411</v>
      </c>
      <c r="C4" s="234"/>
      <c r="D4" s="234"/>
      <c r="E4" s="234"/>
      <c r="F4" s="235"/>
    </row>
    <row r="5" spans="1:7" s="47" customFormat="1" ht="14.25" customHeight="1" thickBot="1" x14ac:dyDescent="0.25">
      <c r="B5" s="236"/>
      <c r="C5" s="237"/>
      <c r="D5" s="237"/>
      <c r="E5" s="237"/>
      <c r="F5" s="238"/>
    </row>
    <row r="6" spans="1:7" s="47" customFormat="1" ht="12" x14ac:dyDescent="0.2"/>
    <row r="7" spans="1:7" s="47" customFormat="1" ht="12" x14ac:dyDescent="0.2"/>
    <row r="8" spans="1:7" ht="15.75" thickBot="1" x14ac:dyDescent="0.3">
      <c r="A8" s="14" t="s">
        <v>14</v>
      </c>
      <c r="B8" s="7"/>
      <c r="C8" s="7"/>
      <c r="D8" s="7"/>
      <c r="E8" s="7"/>
      <c r="F8" s="7" t="s">
        <v>412</v>
      </c>
    </row>
    <row r="9" spans="1:7" s="18" customFormat="1" ht="24" x14ac:dyDescent="0.2">
      <c r="A9" s="15" t="s">
        <v>7</v>
      </c>
      <c r="B9" s="16" t="s">
        <v>15</v>
      </c>
      <c r="C9" s="16" t="s">
        <v>16</v>
      </c>
      <c r="D9" s="76" t="s">
        <v>76</v>
      </c>
      <c r="E9" s="16" t="s">
        <v>367</v>
      </c>
      <c r="F9" s="17" t="s">
        <v>399</v>
      </c>
    </row>
    <row r="10" spans="1:7" s="22" customFormat="1" ht="11.25" x14ac:dyDescent="0.2">
      <c r="A10" s="19" t="s">
        <v>17</v>
      </c>
      <c r="B10" s="20">
        <v>92501</v>
      </c>
      <c r="C10" s="21" t="s">
        <v>42</v>
      </c>
      <c r="D10" s="140">
        <v>785916989.56999886</v>
      </c>
      <c r="E10" s="138">
        <f>D10/F10</f>
        <v>0.82322137920604266</v>
      </c>
      <c r="F10" s="143">
        <v>954684862.93198299</v>
      </c>
      <c r="G10" s="31"/>
    </row>
    <row r="11" spans="1:7" s="22" customFormat="1" ht="22.5" x14ac:dyDescent="0.2">
      <c r="A11" s="19" t="s">
        <v>17</v>
      </c>
      <c r="B11" s="20">
        <v>93703</v>
      </c>
      <c r="C11" s="21" t="s">
        <v>18</v>
      </c>
      <c r="D11" s="141">
        <v>9516</v>
      </c>
      <c r="E11" s="138">
        <f t="shared" ref="E11:E23" si="0">D11/F11</f>
        <v>1.160346299231801</v>
      </c>
      <c r="F11" s="143">
        <v>8201</v>
      </c>
      <c r="G11" s="31"/>
    </row>
    <row r="12" spans="1:7" s="22" customFormat="1" ht="11.25" x14ac:dyDescent="0.2">
      <c r="A12" s="19" t="s">
        <v>19</v>
      </c>
      <c r="B12" s="20">
        <v>92501</v>
      </c>
      <c r="C12" s="21" t="s">
        <v>42</v>
      </c>
      <c r="D12" s="140">
        <v>443184832.95000005</v>
      </c>
      <c r="E12" s="138">
        <f t="shared" si="0"/>
        <v>0.81851509156411661</v>
      </c>
      <c r="F12" s="143">
        <v>541449800.39782703</v>
      </c>
      <c r="G12" s="31"/>
    </row>
    <row r="13" spans="1:7" s="22" customFormat="1" ht="11.25" x14ac:dyDescent="0.2">
      <c r="A13" s="19" t="s">
        <v>19</v>
      </c>
      <c r="B13" s="20">
        <v>93104</v>
      </c>
      <c r="C13" s="21" t="s">
        <v>410</v>
      </c>
      <c r="D13" s="140">
        <v>1</v>
      </c>
      <c r="E13" s="138">
        <f t="shared" si="0"/>
        <v>0.5</v>
      </c>
      <c r="F13" s="143">
        <v>2</v>
      </c>
      <c r="G13" s="31"/>
    </row>
    <row r="14" spans="1:7" s="22" customFormat="1" ht="11.25" x14ac:dyDescent="0.2">
      <c r="A14" s="19" t="s">
        <v>19</v>
      </c>
      <c r="B14" s="20">
        <v>92702</v>
      </c>
      <c r="C14" s="21" t="s">
        <v>20</v>
      </c>
      <c r="D14" s="141">
        <v>1508</v>
      </c>
      <c r="E14" s="138">
        <f t="shared" si="0"/>
        <v>0.99603698811096431</v>
      </c>
      <c r="F14" s="143">
        <v>1514</v>
      </c>
      <c r="G14" s="31"/>
    </row>
    <row r="15" spans="1:7" s="22" customFormat="1" ht="11.25" x14ac:dyDescent="0.2">
      <c r="A15" s="19" t="s">
        <v>19</v>
      </c>
      <c r="B15" s="20"/>
      <c r="C15" s="21" t="s">
        <v>355</v>
      </c>
      <c r="D15" s="141">
        <v>6884</v>
      </c>
      <c r="E15" s="138">
        <f t="shared" si="0"/>
        <v>1.4341666666666666</v>
      </c>
      <c r="F15" s="143">
        <v>4800</v>
      </c>
      <c r="G15" s="31"/>
    </row>
    <row r="16" spans="1:7" s="22" customFormat="1" ht="11.25" x14ac:dyDescent="0.2">
      <c r="A16" s="19" t="s">
        <v>21</v>
      </c>
      <c r="B16" s="20">
        <v>92501</v>
      </c>
      <c r="C16" s="21" t="s">
        <v>42</v>
      </c>
      <c r="D16" s="140">
        <v>2836151535.73</v>
      </c>
      <c r="E16" s="138">
        <f t="shared" si="0"/>
        <v>0.97601129167489975</v>
      </c>
      <c r="F16" s="143">
        <v>2905859348.0644851</v>
      </c>
      <c r="G16" s="31"/>
    </row>
    <row r="17" spans="1:16" s="22" customFormat="1" ht="22.5" x14ac:dyDescent="0.2">
      <c r="A17" s="19" t="s">
        <v>21</v>
      </c>
      <c r="B17" s="20">
        <v>93004</v>
      </c>
      <c r="C17" s="21" t="s">
        <v>22</v>
      </c>
      <c r="D17" s="140">
        <v>1406278.57</v>
      </c>
      <c r="E17" s="138">
        <f t="shared" si="0"/>
        <v>0.9817549617324054</v>
      </c>
      <c r="F17" s="143">
        <v>1432413</v>
      </c>
      <c r="G17" s="31"/>
    </row>
    <row r="18" spans="1:16" s="22" customFormat="1" ht="35.25" customHeight="1" x14ac:dyDescent="0.2">
      <c r="A18" s="19" t="s">
        <v>23</v>
      </c>
      <c r="B18" s="20">
        <v>92501</v>
      </c>
      <c r="C18" s="21" t="s">
        <v>42</v>
      </c>
      <c r="D18" s="140">
        <v>10036553.33</v>
      </c>
      <c r="E18" s="138">
        <f t="shared" si="0"/>
        <v>0.84391278292939076</v>
      </c>
      <c r="F18" s="143">
        <v>11892879.84850888</v>
      </c>
      <c r="G18" s="31"/>
    </row>
    <row r="19" spans="1:16" s="22" customFormat="1" ht="22.5" x14ac:dyDescent="0.2">
      <c r="A19" s="19" t="s">
        <v>23</v>
      </c>
      <c r="B19" s="20">
        <v>93003</v>
      </c>
      <c r="C19" s="21" t="s">
        <v>24</v>
      </c>
      <c r="D19" s="140">
        <v>205</v>
      </c>
      <c r="E19" s="138">
        <f t="shared" si="0"/>
        <v>0.22282608695652173</v>
      </c>
      <c r="F19" s="143">
        <v>920</v>
      </c>
      <c r="G19" s="31"/>
      <c r="H19" s="105"/>
      <c r="I19" s="105"/>
      <c r="J19" s="105"/>
      <c r="K19" s="105"/>
      <c r="L19" s="105"/>
      <c r="M19" s="105"/>
      <c r="N19" s="105"/>
      <c r="O19" s="105"/>
      <c r="P19" s="105"/>
    </row>
    <row r="20" spans="1:16" s="22" customFormat="1" ht="11.25" x14ac:dyDescent="0.2">
      <c r="A20" s="19" t="s">
        <v>23</v>
      </c>
      <c r="B20" s="20">
        <v>92702</v>
      </c>
      <c r="C20" s="21" t="s">
        <v>20</v>
      </c>
      <c r="D20" s="141">
        <v>16</v>
      </c>
      <c r="E20" s="138">
        <f t="shared" si="0"/>
        <v>0.4</v>
      </c>
      <c r="F20" s="143">
        <v>40</v>
      </c>
      <c r="G20" s="31"/>
      <c r="H20" s="105"/>
      <c r="I20" s="105"/>
      <c r="J20" s="105"/>
      <c r="K20" s="105"/>
      <c r="L20" s="105"/>
      <c r="M20" s="105"/>
      <c r="N20" s="105"/>
      <c r="O20" s="105"/>
      <c r="P20" s="105"/>
    </row>
    <row r="21" spans="1:16" s="22" customFormat="1" ht="11.25" x14ac:dyDescent="0.2">
      <c r="A21" s="19" t="s">
        <v>25</v>
      </c>
      <c r="B21" s="20">
        <v>92501</v>
      </c>
      <c r="C21" s="21" t="s">
        <v>42</v>
      </c>
      <c r="D21" s="140">
        <v>227575631.57999969</v>
      </c>
      <c r="E21" s="138">
        <f t="shared" si="0"/>
        <v>0.73957553627992745</v>
      </c>
      <c r="F21" s="143">
        <v>307711140.26392418</v>
      </c>
      <c r="G21" s="31"/>
      <c r="H21" s="105"/>
      <c r="I21" s="105"/>
      <c r="J21" s="105"/>
      <c r="K21" s="105"/>
      <c r="L21" s="105"/>
      <c r="M21" s="105"/>
      <c r="N21" s="105"/>
      <c r="O21" s="105"/>
      <c r="P21" s="105"/>
    </row>
    <row r="22" spans="1:16" s="22" customFormat="1" ht="11.25" x14ac:dyDescent="0.2">
      <c r="A22" s="19" t="s">
        <v>25</v>
      </c>
      <c r="B22" s="20">
        <v>93501</v>
      </c>
      <c r="C22" s="21" t="s">
        <v>26</v>
      </c>
      <c r="D22" s="141">
        <v>6333338</v>
      </c>
      <c r="E22" s="138">
        <f t="shared" si="0"/>
        <v>1.1949694339622641</v>
      </c>
      <c r="F22" s="143">
        <v>5300000</v>
      </c>
      <c r="G22" s="31"/>
      <c r="H22" s="105"/>
      <c r="I22" s="105"/>
      <c r="J22" s="105"/>
      <c r="K22" s="105"/>
      <c r="L22" s="105"/>
      <c r="M22" s="105"/>
      <c r="N22" s="105"/>
      <c r="O22" s="105"/>
      <c r="P22" s="105"/>
    </row>
    <row r="23" spans="1:16" ht="13.5" thickBot="1" x14ac:dyDescent="0.25">
      <c r="A23" s="23" t="s">
        <v>25</v>
      </c>
      <c r="B23" s="24">
        <v>92703</v>
      </c>
      <c r="C23" s="25" t="s">
        <v>27</v>
      </c>
      <c r="D23" s="142">
        <v>1220</v>
      </c>
      <c r="E23" s="139">
        <f t="shared" si="0"/>
        <v>1.2091179385530229</v>
      </c>
      <c r="F23" s="144">
        <v>1009</v>
      </c>
      <c r="H23" s="33"/>
      <c r="I23" s="33"/>
      <c r="J23" s="33"/>
      <c r="K23" s="33"/>
      <c r="L23" s="33"/>
      <c r="M23" s="33"/>
      <c r="N23" s="33"/>
      <c r="O23" s="33"/>
      <c r="P23" s="33"/>
    </row>
    <row r="24" spans="1:16" s="33" customFormat="1" x14ac:dyDescent="0.2">
      <c r="E24" s="94"/>
      <c r="H24" s="32"/>
      <c r="I24" s="32"/>
      <c r="J24" s="32"/>
      <c r="K24" s="32"/>
      <c r="L24" s="32"/>
      <c r="M24" s="32"/>
    </row>
    <row r="25" spans="1:16" s="33" customFormat="1" x14ac:dyDescent="0.2">
      <c r="G25" s="32"/>
      <c r="H25" s="32"/>
      <c r="I25" s="32"/>
      <c r="J25" s="32"/>
      <c r="K25" s="32"/>
      <c r="L25" s="32"/>
      <c r="M25" s="32"/>
    </row>
    <row r="26" spans="1:16" s="32" customFormat="1" x14ac:dyDescent="0.2">
      <c r="A26" s="95"/>
      <c r="B26" s="96"/>
      <c r="C26" s="96"/>
      <c r="D26" s="96"/>
      <c r="H26" s="32" t="s">
        <v>15</v>
      </c>
      <c r="I26" s="32" t="s">
        <v>368</v>
      </c>
      <c r="J26" s="32" t="s">
        <v>75</v>
      </c>
      <c r="N26" s="33"/>
      <c r="O26" s="33"/>
      <c r="P26" s="33"/>
    </row>
    <row r="27" spans="1:16" s="32" customFormat="1" x14ac:dyDescent="0.2">
      <c r="A27" s="97"/>
      <c r="B27" s="98"/>
      <c r="C27" s="99"/>
      <c r="D27" s="91"/>
      <c r="H27" s="32" t="s">
        <v>388</v>
      </c>
      <c r="I27" s="35">
        <f>D10/F10</f>
        <v>0.82322137920604266</v>
      </c>
      <c r="J27" s="35">
        <v>1</v>
      </c>
      <c r="N27" s="33"/>
      <c r="O27" s="33"/>
      <c r="P27" s="33"/>
    </row>
    <row r="28" spans="1:16" s="32" customFormat="1" x14ac:dyDescent="0.2">
      <c r="A28" s="97"/>
      <c r="B28" s="98"/>
      <c r="C28" s="99"/>
      <c r="D28" s="91"/>
      <c r="H28" s="32" t="s">
        <v>380</v>
      </c>
      <c r="I28" s="35">
        <f>D11/F11</f>
        <v>1.160346299231801</v>
      </c>
      <c r="J28" s="35">
        <v>1</v>
      </c>
      <c r="N28" s="33"/>
      <c r="O28" s="33"/>
      <c r="P28" s="33"/>
    </row>
    <row r="29" spans="1:16" s="32" customFormat="1" x14ac:dyDescent="0.2">
      <c r="A29" s="97"/>
      <c r="B29" s="98"/>
      <c r="C29" s="99"/>
      <c r="D29" s="91"/>
      <c r="H29" s="32" t="s">
        <v>386</v>
      </c>
      <c r="I29" s="35">
        <f>D12/F12</f>
        <v>0.81851509156411661</v>
      </c>
      <c r="J29" s="35">
        <v>1</v>
      </c>
      <c r="N29" s="33"/>
      <c r="O29" s="33"/>
      <c r="P29" s="33"/>
    </row>
    <row r="30" spans="1:16" s="32" customFormat="1" x14ac:dyDescent="0.2">
      <c r="A30" s="97"/>
      <c r="B30" s="98"/>
      <c r="C30" s="99"/>
      <c r="D30" s="91"/>
      <c r="H30" s="32" t="s">
        <v>381</v>
      </c>
      <c r="I30" s="35">
        <f t="shared" ref="I30:I39" si="1">D14/F14</f>
        <v>0.99603698811096431</v>
      </c>
      <c r="J30" s="35">
        <v>1</v>
      </c>
      <c r="N30" s="33"/>
      <c r="O30" s="33"/>
      <c r="P30" s="33"/>
    </row>
    <row r="31" spans="1:16" s="32" customFormat="1" x14ac:dyDescent="0.2">
      <c r="A31" s="97"/>
      <c r="B31" s="98"/>
      <c r="C31" s="99"/>
      <c r="D31" s="91"/>
      <c r="H31" s="32" t="s">
        <v>396</v>
      </c>
      <c r="I31" s="35">
        <f t="shared" si="1"/>
        <v>1.4341666666666666</v>
      </c>
      <c r="J31" s="35">
        <v>2</v>
      </c>
      <c r="N31" s="33"/>
      <c r="O31" s="33"/>
      <c r="P31" s="33"/>
    </row>
    <row r="32" spans="1:16" s="32" customFormat="1" x14ac:dyDescent="0.2">
      <c r="A32" s="97"/>
      <c r="B32" s="98"/>
      <c r="C32" s="99"/>
      <c r="D32" s="91"/>
      <c r="H32" s="32" t="s">
        <v>387</v>
      </c>
      <c r="I32" s="35">
        <f t="shared" si="1"/>
        <v>0.97601129167489975</v>
      </c>
      <c r="J32" s="35">
        <v>1</v>
      </c>
      <c r="N32" s="33"/>
      <c r="O32" s="33"/>
      <c r="P32" s="33"/>
    </row>
    <row r="33" spans="1:18" s="32" customFormat="1" x14ac:dyDescent="0.2">
      <c r="A33" s="97"/>
      <c r="B33" s="98"/>
      <c r="C33" s="99"/>
      <c r="D33" s="91"/>
      <c r="H33" s="32" t="s">
        <v>382</v>
      </c>
      <c r="I33" s="35">
        <f t="shared" si="1"/>
        <v>0.9817549617324054</v>
      </c>
      <c r="J33" s="35">
        <v>1</v>
      </c>
      <c r="N33" s="33"/>
      <c r="O33" s="33"/>
      <c r="P33" s="33"/>
    </row>
    <row r="34" spans="1:18" s="32" customFormat="1" x14ac:dyDescent="0.2">
      <c r="A34" s="97"/>
      <c r="B34" s="98"/>
      <c r="C34" s="99"/>
      <c r="D34" s="91"/>
      <c r="H34" s="32" t="s">
        <v>400</v>
      </c>
      <c r="I34" s="35">
        <f t="shared" si="1"/>
        <v>0.84391278292939076</v>
      </c>
      <c r="J34" s="35">
        <v>1</v>
      </c>
      <c r="N34" s="33"/>
      <c r="O34" s="33"/>
      <c r="P34" s="33"/>
    </row>
    <row r="35" spans="1:18" s="32" customFormat="1" x14ac:dyDescent="0.2">
      <c r="A35" s="97"/>
      <c r="B35" s="98"/>
      <c r="C35" s="99"/>
      <c r="D35" s="91"/>
      <c r="H35" s="32" t="s">
        <v>383</v>
      </c>
      <c r="I35" s="35">
        <f t="shared" si="1"/>
        <v>0.22282608695652173</v>
      </c>
      <c r="J35" s="35">
        <v>1</v>
      </c>
      <c r="N35" s="33"/>
      <c r="O35" s="33"/>
      <c r="P35" s="33"/>
    </row>
    <row r="36" spans="1:18" s="32" customFormat="1" x14ac:dyDescent="0.2">
      <c r="A36" s="97"/>
      <c r="B36" s="98"/>
      <c r="C36" s="99"/>
      <c r="D36" s="91"/>
      <c r="H36" s="32" t="s">
        <v>384</v>
      </c>
      <c r="I36" s="35">
        <f t="shared" si="1"/>
        <v>0.4</v>
      </c>
      <c r="J36" s="35">
        <v>1</v>
      </c>
      <c r="N36" s="33"/>
      <c r="O36" s="33"/>
      <c r="P36" s="33"/>
    </row>
    <row r="37" spans="1:18" s="32" customFormat="1" x14ac:dyDescent="0.2">
      <c r="A37" s="97"/>
      <c r="B37" s="98"/>
      <c r="C37" s="99"/>
      <c r="D37" s="91"/>
      <c r="H37" s="32" t="s">
        <v>385</v>
      </c>
      <c r="I37" s="35">
        <f t="shared" si="1"/>
        <v>0.73957553627992745</v>
      </c>
      <c r="J37" s="35">
        <v>1</v>
      </c>
      <c r="N37" s="33"/>
      <c r="O37" s="33"/>
      <c r="P37" s="33"/>
    </row>
    <row r="38" spans="1:18" s="32" customFormat="1" x14ac:dyDescent="0.2">
      <c r="A38" s="97"/>
      <c r="B38" s="98"/>
      <c r="C38" s="99"/>
      <c r="D38" s="91"/>
      <c r="H38" s="32" t="s">
        <v>389</v>
      </c>
      <c r="I38" s="35">
        <f t="shared" si="1"/>
        <v>1.1949694339622641</v>
      </c>
      <c r="J38" s="35">
        <v>1</v>
      </c>
      <c r="N38" s="33"/>
      <c r="O38" s="33"/>
      <c r="P38" s="33"/>
    </row>
    <row r="39" spans="1:18" s="32" customFormat="1" x14ac:dyDescent="0.2">
      <c r="A39" s="97"/>
      <c r="B39" s="98"/>
      <c r="C39" s="99"/>
      <c r="D39" s="91"/>
      <c r="H39" s="32" t="s">
        <v>390</v>
      </c>
      <c r="I39" s="35">
        <f t="shared" si="1"/>
        <v>1.2091179385530229</v>
      </c>
      <c r="J39" s="35">
        <v>1</v>
      </c>
      <c r="N39" s="33"/>
      <c r="O39" s="33"/>
      <c r="P39" s="33"/>
    </row>
    <row r="40" spans="1:18" s="33" customFormat="1" x14ac:dyDescent="0.2">
      <c r="G40" s="32"/>
      <c r="H40" s="32"/>
      <c r="I40" s="32"/>
      <c r="J40" s="32"/>
      <c r="K40" s="32"/>
      <c r="L40" s="32"/>
      <c r="M40" s="32"/>
      <c r="Q40" s="32"/>
      <c r="R40" s="32"/>
    </row>
    <row r="41" spans="1:18" s="33" customFormat="1" x14ac:dyDescent="0.2">
      <c r="G41" s="32"/>
      <c r="H41" s="32"/>
      <c r="I41" s="32"/>
      <c r="J41" s="32"/>
      <c r="K41" s="32"/>
      <c r="L41" s="32"/>
      <c r="M41" s="32"/>
      <c r="Q41" s="32"/>
      <c r="R41" s="32"/>
    </row>
    <row r="42" spans="1:18" s="33" customFormat="1" x14ac:dyDescent="0.2">
      <c r="G42" s="32"/>
      <c r="H42" s="32"/>
      <c r="I42" s="32"/>
      <c r="J42" s="32"/>
      <c r="K42" s="32"/>
      <c r="L42" s="32"/>
      <c r="M42" s="32"/>
      <c r="Q42" s="32"/>
      <c r="R42" s="32"/>
    </row>
    <row r="43" spans="1:18" x14ac:dyDescent="0.2">
      <c r="A43" s="33"/>
      <c r="B43" s="33"/>
      <c r="C43" s="33"/>
      <c r="D43" s="33"/>
      <c r="E43" s="33"/>
      <c r="F43" s="33"/>
      <c r="G43" s="32"/>
      <c r="H43" s="32"/>
      <c r="I43" s="32"/>
      <c r="J43" s="32"/>
      <c r="K43" s="32"/>
      <c r="L43" s="32"/>
      <c r="M43" s="32"/>
      <c r="N43" s="33"/>
      <c r="O43" s="33"/>
      <c r="P43" s="33"/>
      <c r="Q43" s="32"/>
      <c r="R43" s="32"/>
    </row>
    <row r="44" spans="1:18" x14ac:dyDescent="0.2">
      <c r="A44" s="33"/>
      <c r="B44" s="33"/>
      <c r="C44" s="33"/>
      <c r="D44" s="33"/>
      <c r="E44" s="33"/>
      <c r="F44" s="33"/>
      <c r="G44" s="32"/>
      <c r="H44" s="32"/>
      <c r="I44" s="32"/>
      <c r="J44" s="32"/>
      <c r="K44" s="32"/>
      <c r="L44" s="32"/>
      <c r="M44" s="32"/>
      <c r="N44" s="33"/>
      <c r="O44" s="33"/>
      <c r="P44" s="33"/>
      <c r="Q44" s="32"/>
      <c r="R44" s="32"/>
    </row>
    <row r="45" spans="1:18" x14ac:dyDescent="0.2">
      <c r="A45" s="33"/>
      <c r="B45" s="33"/>
      <c r="C45" s="33"/>
      <c r="D45" s="33"/>
      <c r="E45" s="33"/>
      <c r="F45" s="33"/>
      <c r="G45" s="103"/>
      <c r="H45" s="32"/>
      <c r="I45" s="32"/>
      <c r="J45" s="32"/>
      <c r="K45" s="32"/>
      <c r="L45" s="32"/>
      <c r="M45" s="32"/>
      <c r="N45" s="33"/>
      <c r="O45" s="33"/>
      <c r="P45" s="33"/>
    </row>
    <row r="46" spans="1:18" x14ac:dyDescent="0.2">
      <c r="A46" s="33"/>
      <c r="B46" s="33"/>
      <c r="C46" s="33"/>
      <c r="D46" s="33"/>
      <c r="E46" s="33"/>
      <c r="F46" s="33"/>
      <c r="G46" s="103"/>
      <c r="H46" s="32"/>
      <c r="I46" s="32"/>
      <c r="J46" s="32"/>
      <c r="K46" s="32"/>
      <c r="L46" s="32"/>
      <c r="M46" s="32"/>
      <c r="N46" s="33"/>
      <c r="O46" s="33"/>
      <c r="P46" s="33"/>
    </row>
    <row r="47" spans="1:18" x14ac:dyDescent="0.2">
      <c r="G47" s="103"/>
      <c r="H47" s="32"/>
      <c r="I47" s="32"/>
      <c r="J47" s="32"/>
      <c r="K47" s="32"/>
      <c r="L47" s="32"/>
      <c r="M47" s="32"/>
      <c r="N47" s="33"/>
      <c r="O47" s="33"/>
      <c r="P47" s="33"/>
    </row>
    <row r="48" spans="1:18" x14ac:dyDescent="0.2">
      <c r="G48" s="103"/>
      <c r="H48" s="33"/>
      <c r="I48" s="33"/>
      <c r="J48" s="33"/>
      <c r="K48" s="33"/>
      <c r="L48" s="33"/>
      <c r="M48" s="33"/>
      <c r="N48" s="33"/>
      <c r="O48" s="33"/>
      <c r="P48" s="33"/>
    </row>
    <row r="49" spans="8:16" x14ac:dyDescent="0.2">
      <c r="H49" s="33"/>
      <c r="I49" s="33"/>
      <c r="J49" s="33"/>
      <c r="K49" s="33"/>
      <c r="L49" s="33"/>
      <c r="M49" s="33"/>
      <c r="N49" s="33"/>
      <c r="O49" s="33"/>
      <c r="P49" s="33"/>
    </row>
    <row r="50" spans="8:16" x14ac:dyDescent="0.2">
      <c r="H50" s="33"/>
      <c r="I50" s="33"/>
      <c r="J50" s="33"/>
      <c r="K50" s="33"/>
      <c r="L50" s="33"/>
      <c r="M50" s="33"/>
      <c r="N50" s="33"/>
      <c r="O50" s="33"/>
      <c r="P50" s="33"/>
    </row>
  </sheetData>
  <mergeCells count="1">
    <mergeCell ref="B4:F5"/>
  </mergeCells>
  <pageMargins left="0.70866141732283472" right="0.70866141732283472" top="0.78740157480314965" bottom="0.78740157480314965" header="0.11811023622047245" footer="0.11811023622047245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Přehled čerpání</vt:lpstr>
      <vt:lpstr>Vyhodnocení výzev</vt:lpstr>
      <vt:lpstr>Plnění predikcí čerpání</vt:lpstr>
      <vt:lpstr>Plnění predikcí hodnot indik.</vt:lpstr>
      <vt:lpstr>Plnění výkonnostního rámce</vt:lpstr>
    </vt:vector>
  </TitlesOfParts>
  <Company>MZe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Šindelář</dc:creator>
  <cp:lastModifiedBy>Šemberová Zuzana</cp:lastModifiedBy>
  <cp:lastPrinted>2018-05-02T14:01:59Z</cp:lastPrinted>
  <dcterms:created xsi:type="dcterms:W3CDTF">2015-11-13T11:04:13Z</dcterms:created>
  <dcterms:modified xsi:type="dcterms:W3CDTF">2023-10-19T06:52:11Z</dcterms:modified>
</cp:coreProperties>
</file>